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\OMS 3\OMS Resources Documents\Statistical Significance and Workbooks\2018 versions for posting\"/>
    </mc:Choice>
  </mc:AlternateContent>
  <xr:revisionPtr revIDLastSave="0" documentId="8_{9669785E-237B-44F9-A193-AA712C63312D}" xr6:coauthVersionLast="31" xr6:coauthVersionMax="31" xr10:uidLastSave="{00000000-0000-0000-0000-000000000000}"/>
  <workbookProtection workbookPassword="80AF" lockStructure="1"/>
  <bookViews>
    <workbookView xWindow="0" yWindow="60" windowWidth="28800" windowHeight="12765" tabRatio="942" firstSheet="10" xr2:uid="{00000000-000D-0000-FFFF-FFFF00000000}"/>
  </bookViews>
  <sheets>
    <sheet name="Intro" sheetId="30" r:id="rId1"/>
    <sheet name="Q1 Living Situation" sheetId="16" r:id="rId2"/>
    <sheet name="Q2 Homelessness" sheetId="15" r:id="rId3"/>
    <sheet name="Q41 Alcohol Use" sheetId="53" r:id="rId4"/>
    <sheet name="Q42 Marijuana Use" sheetId="52" r:id="rId5"/>
    <sheet name="Q43 Other Substance Use" sheetId="50" r:id="rId6"/>
    <sheet name="Q41-43 Subst. Use None vs Any" sheetId="51" r:id="rId7"/>
    <sheet name="Q31 Attend School" sheetId="17" r:id="rId8"/>
    <sheet name="Q32 Attendance Problems" sheetId="19" r:id="rId9"/>
    <sheet name="Q34 Suspensions" sheetId="18" r:id="rId10"/>
    <sheet name="Q35 Expulsions" sheetId="23" r:id="rId11"/>
    <sheet name="Q40 Arrests" sheetId="22" r:id="rId12"/>
    <sheet name="Q37 Smoke Cigarettes" sheetId="21" r:id="rId13"/>
    <sheet name="Q38 Cigarettes Per Day" sheetId="24" r:id="rId14"/>
    <sheet name="Q39 Other Tobacco Products" sheetId="49" r:id="rId15"/>
    <sheet name="Q36 General Health" sheetId="25" r:id="rId16"/>
    <sheet name="Q50 Currently Employed" sheetId="26" r:id="rId17"/>
    <sheet name="Q50-51 Employed 6 M" sheetId="27" r:id="rId18"/>
  </sheets>
  <definedNames>
    <definedName name="ctot1">#REF!</definedName>
    <definedName name="ctot2">#REF!</definedName>
    <definedName name="dtot">#REF!</definedName>
    <definedName name="PITCTOT1">#REF!</definedName>
    <definedName name="rr">#REF!</definedName>
    <definedName name="rtot1">#REF!</definedName>
    <definedName name="rtot2">#REF!</definedName>
    <definedName name="rtot3">#REF!</definedName>
    <definedName name="rtot4">#REF!</definedName>
    <definedName name="tt">#REF!</definedName>
    <definedName name="we">#REF!</definedName>
    <definedName name="yy">#REF!</definedName>
  </definedNames>
  <calcPr calcId="179017"/>
</workbook>
</file>

<file path=xl/calcChain.xml><?xml version="1.0" encoding="utf-8"?>
<calcChain xmlns="http://schemas.openxmlformats.org/spreadsheetml/2006/main">
  <c r="B23" i="49" l="1"/>
  <c r="G23" i="49" s="1"/>
  <c r="F17" i="49"/>
  <c r="C26" i="49"/>
  <c r="B26" i="49"/>
  <c r="C24" i="49"/>
  <c r="B24" i="49"/>
  <c r="B25" i="49" l="1"/>
  <c r="G17" i="49"/>
  <c r="C23" i="49"/>
  <c r="B23" i="51" l="1"/>
  <c r="C24" i="51"/>
  <c r="B24" i="51"/>
  <c r="C23" i="51" l="1"/>
  <c r="B25" i="51" l="1"/>
  <c r="C25" i="51"/>
  <c r="H24" i="49" l="1"/>
  <c r="G24" i="49"/>
  <c r="D26" i="49"/>
  <c r="F25" i="49"/>
  <c r="C25" i="49"/>
  <c r="H25" i="49" s="1"/>
  <c r="G25" i="49"/>
  <c r="F24" i="49"/>
  <c r="D24" i="49"/>
  <c r="H23" i="49"/>
  <c r="G26" i="49" l="1"/>
  <c r="B77" i="49"/>
  <c r="H26" i="49"/>
  <c r="C77" i="49"/>
  <c r="D25" i="49"/>
  <c r="D77" i="49" l="1"/>
  <c r="C78" i="49"/>
  <c r="B78" i="49"/>
  <c r="D78" i="49" l="1"/>
  <c r="D79" i="49" s="1"/>
  <c r="B79" i="49"/>
  <c r="B88" i="49" s="1"/>
  <c r="D90" i="49"/>
  <c r="C79" i="49"/>
  <c r="C88" i="49" s="1"/>
  <c r="D89" i="49" l="1"/>
  <c r="B29" i="49" s="1"/>
  <c r="D88" i="49"/>
  <c r="C26" i="51" l="1"/>
  <c r="H24" i="51" s="1"/>
  <c r="B26" i="51"/>
  <c r="G25" i="51" s="1"/>
  <c r="F25" i="51"/>
  <c r="D25" i="51"/>
  <c r="F24" i="51"/>
  <c r="D24" i="51"/>
  <c r="H23" i="51"/>
  <c r="G23" i="51"/>
  <c r="G24" i="51" l="1"/>
  <c r="G26" i="51" s="1"/>
  <c r="H25" i="51"/>
  <c r="H26" i="51" s="1"/>
  <c r="D26" i="51"/>
  <c r="C19" i="50"/>
  <c r="H17" i="50" s="1"/>
  <c r="B19" i="50"/>
  <c r="F18" i="50"/>
  <c r="D18" i="50"/>
  <c r="F17" i="50"/>
  <c r="D17" i="50"/>
  <c r="H16" i="50"/>
  <c r="G16" i="50"/>
  <c r="C19" i="52"/>
  <c r="H18" i="52" s="1"/>
  <c r="B19" i="52"/>
  <c r="G18" i="52" s="1"/>
  <c r="F18" i="52"/>
  <c r="D18" i="52"/>
  <c r="F17" i="52"/>
  <c r="D17" i="52"/>
  <c r="H16" i="52"/>
  <c r="G16" i="52"/>
  <c r="C19" i="53"/>
  <c r="H18" i="53" s="1"/>
  <c r="B19" i="53"/>
  <c r="G18" i="53" s="1"/>
  <c r="F18" i="53"/>
  <c r="D18" i="53"/>
  <c r="F17" i="53"/>
  <c r="D17" i="53"/>
  <c r="H16" i="53"/>
  <c r="G16" i="53"/>
  <c r="C84" i="51" l="1"/>
  <c r="C83" i="51"/>
  <c r="B83" i="51"/>
  <c r="B84" i="51"/>
  <c r="G18" i="50"/>
  <c r="G17" i="50"/>
  <c r="H18" i="50"/>
  <c r="H19" i="50" s="1"/>
  <c r="D19" i="50"/>
  <c r="C77" i="50" s="1"/>
  <c r="G17" i="52"/>
  <c r="G19" i="52" s="1"/>
  <c r="D19" i="52"/>
  <c r="H17" i="52"/>
  <c r="H19" i="52" s="1"/>
  <c r="G17" i="53"/>
  <c r="G19" i="53" s="1"/>
  <c r="D19" i="53"/>
  <c r="B76" i="53" s="1"/>
  <c r="H17" i="53"/>
  <c r="H19" i="53" s="1"/>
  <c r="B85" i="51" l="1"/>
  <c r="B94" i="51" s="1"/>
  <c r="E96" i="51"/>
  <c r="D96" i="51"/>
  <c r="D83" i="51"/>
  <c r="D84" i="51"/>
  <c r="C85" i="51"/>
  <c r="C94" i="51" s="1"/>
  <c r="G19" i="50"/>
  <c r="B77" i="50"/>
  <c r="D77" i="50" s="1"/>
  <c r="B76" i="50"/>
  <c r="C76" i="50"/>
  <c r="C78" i="50" s="1"/>
  <c r="B76" i="52"/>
  <c r="C77" i="52"/>
  <c r="B77" i="52"/>
  <c r="C76" i="52"/>
  <c r="C77" i="53"/>
  <c r="B77" i="53"/>
  <c r="C76" i="53"/>
  <c r="B29" i="51" l="1"/>
  <c r="D94" i="51"/>
  <c r="D85" i="51"/>
  <c r="B78" i="50"/>
  <c r="B87" i="50" s="1"/>
  <c r="D89" i="50"/>
  <c r="E89" i="50"/>
  <c r="C87" i="50"/>
  <c r="D76" i="50"/>
  <c r="D78" i="50" s="1"/>
  <c r="E89" i="52"/>
  <c r="D89" i="52"/>
  <c r="D76" i="52"/>
  <c r="D77" i="52"/>
  <c r="B78" i="52"/>
  <c r="B87" i="52" s="1"/>
  <c r="C78" i="52"/>
  <c r="C87" i="52" s="1"/>
  <c r="D89" i="53"/>
  <c r="E89" i="53"/>
  <c r="D76" i="53"/>
  <c r="B78" i="53"/>
  <c r="B87" i="53" s="1"/>
  <c r="D77" i="53"/>
  <c r="C78" i="53"/>
  <c r="C87" i="53" s="1"/>
  <c r="B22" i="50" l="1"/>
  <c r="D87" i="50"/>
  <c r="D78" i="52"/>
  <c r="D87" i="52"/>
  <c r="B22" i="52"/>
  <c r="B22" i="53"/>
  <c r="D78" i="53"/>
  <c r="D87" i="53"/>
  <c r="D17" i="21" l="1"/>
  <c r="F22" i="16" l="1"/>
  <c r="C22" i="16" l="1"/>
  <c r="C22" i="25" l="1"/>
  <c r="B22" i="25"/>
  <c r="H21" i="25"/>
  <c r="G21" i="25"/>
  <c r="F21" i="25"/>
  <c r="D21" i="25"/>
  <c r="H20" i="25"/>
  <c r="G20" i="25"/>
  <c r="F20" i="25"/>
  <c r="D20" i="25"/>
  <c r="H19" i="25"/>
  <c r="G19" i="25"/>
  <c r="F19" i="25"/>
  <c r="D19" i="25"/>
  <c r="H18" i="25"/>
  <c r="G18" i="25"/>
  <c r="F18" i="25"/>
  <c r="D18" i="25"/>
  <c r="H17" i="25"/>
  <c r="G17" i="25"/>
  <c r="F17" i="25"/>
  <c r="D17" i="25"/>
  <c r="H16" i="25"/>
  <c r="G16" i="25"/>
  <c r="C22" i="24"/>
  <c r="H21" i="24" s="1"/>
  <c r="B22" i="24"/>
  <c r="G21" i="24" s="1"/>
  <c r="F21" i="24"/>
  <c r="D21" i="24"/>
  <c r="F20" i="24"/>
  <c r="D20" i="24"/>
  <c r="H19" i="24"/>
  <c r="G19" i="24"/>
  <c r="F19" i="24"/>
  <c r="D19" i="24"/>
  <c r="H18" i="24"/>
  <c r="G18" i="24"/>
  <c r="F18" i="24"/>
  <c r="D18" i="24"/>
  <c r="H17" i="24"/>
  <c r="G17" i="24"/>
  <c r="F17" i="24"/>
  <c r="D17" i="24"/>
  <c r="H16" i="24"/>
  <c r="G16" i="24"/>
  <c r="C19" i="26"/>
  <c r="H18" i="26" s="1"/>
  <c r="B19" i="26"/>
  <c r="G18" i="26" s="1"/>
  <c r="F18" i="26"/>
  <c r="D18" i="26"/>
  <c r="H17" i="26"/>
  <c r="H19" i="26" s="1"/>
  <c r="F17" i="26"/>
  <c r="D17" i="26"/>
  <c r="H16" i="26"/>
  <c r="G16" i="26"/>
  <c r="C19" i="27"/>
  <c r="H17" i="27" s="1"/>
  <c r="B19" i="27"/>
  <c r="G18" i="27" s="1"/>
  <c r="F18" i="27"/>
  <c r="D18" i="27"/>
  <c r="F17" i="27"/>
  <c r="D17" i="27"/>
  <c r="H16" i="27"/>
  <c r="G16" i="27"/>
  <c r="C19" i="21"/>
  <c r="H17" i="21" s="1"/>
  <c r="B19" i="21"/>
  <c r="G18" i="21" s="1"/>
  <c r="F18" i="21"/>
  <c r="D18" i="21"/>
  <c r="F17" i="21"/>
  <c r="H16" i="21"/>
  <c r="G16" i="21"/>
  <c r="C19" i="22"/>
  <c r="H17" i="22" s="1"/>
  <c r="B19" i="22"/>
  <c r="G18" i="22" s="1"/>
  <c r="F18" i="22"/>
  <c r="D18" i="22"/>
  <c r="F17" i="22"/>
  <c r="D17" i="22"/>
  <c r="H16" i="22"/>
  <c r="G16" i="22"/>
  <c r="C19" i="23"/>
  <c r="H17" i="23" s="1"/>
  <c r="B19" i="23"/>
  <c r="G18" i="23" s="1"/>
  <c r="F18" i="23"/>
  <c r="D18" i="23"/>
  <c r="F17" i="23"/>
  <c r="D17" i="23"/>
  <c r="H16" i="23"/>
  <c r="G16" i="23"/>
  <c r="C19" i="18"/>
  <c r="H17" i="18" s="1"/>
  <c r="B19" i="18"/>
  <c r="G18" i="18" s="1"/>
  <c r="F18" i="18"/>
  <c r="D18" i="18"/>
  <c r="F17" i="18"/>
  <c r="D17" i="18"/>
  <c r="H16" i="18"/>
  <c r="G16" i="18"/>
  <c r="C19" i="19"/>
  <c r="H17" i="19" s="1"/>
  <c r="B19" i="19"/>
  <c r="G18" i="19" s="1"/>
  <c r="F18" i="19"/>
  <c r="D18" i="19"/>
  <c r="F17" i="19"/>
  <c r="D17" i="19"/>
  <c r="H16" i="19"/>
  <c r="G16" i="19"/>
  <c r="C19" i="17"/>
  <c r="H17" i="17" s="1"/>
  <c r="B19" i="17"/>
  <c r="G18" i="17" s="1"/>
  <c r="F18" i="17"/>
  <c r="D18" i="17"/>
  <c r="F17" i="17"/>
  <c r="D17" i="17"/>
  <c r="H16" i="17"/>
  <c r="G16" i="17"/>
  <c r="H20" i="16"/>
  <c r="B22" i="16"/>
  <c r="G21" i="16" s="1"/>
  <c r="F21" i="16"/>
  <c r="D21" i="16"/>
  <c r="F20" i="16"/>
  <c r="D20" i="16"/>
  <c r="F19" i="16"/>
  <c r="D19" i="16"/>
  <c r="F18" i="16"/>
  <c r="D18" i="16"/>
  <c r="F17" i="16"/>
  <c r="D17" i="16"/>
  <c r="H16" i="16"/>
  <c r="G16" i="16"/>
  <c r="C19" i="15"/>
  <c r="H17" i="15" s="1"/>
  <c r="B19" i="15"/>
  <c r="G17" i="15" s="1"/>
  <c r="F18" i="15"/>
  <c r="D18" i="15"/>
  <c r="F17" i="15"/>
  <c r="D17" i="15"/>
  <c r="H16" i="15"/>
  <c r="G16" i="15"/>
  <c r="G20" i="24" l="1"/>
  <c r="H20" i="24"/>
  <c r="H18" i="27"/>
  <c r="G17" i="19"/>
  <c r="G19" i="19" s="1"/>
  <c r="G17" i="26"/>
  <c r="G19" i="26" s="1"/>
  <c r="H19" i="27"/>
  <c r="G17" i="27"/>
  <c r="G19" i="27" s="1"/>
  <c r="H22" i="25"/>
  <c r="G22" i="25"/>
  <c r="H22" i="24"/>
  <c r="G22" i="24"/>
  <c r="H18" i="21"/>
  <c r="H19" i="21" s="1"/>
  <c r="H18" i="19"/>
  <c r="H19" i="19" s="1"/>
  <c r="G17" i="22"/>
  <c r="G19" i="22" s="1"/>
  <c r="G17" i="21"/>
  <c r="G19" i="21" s="1"/>
  <c r="H18" i="22"/>
  <c r="H19" i="22" s="1"/>
  <c r="G17" i="23"/>
  <c r="G19" i="23" s="1"/>
  <c r="H18" i="23"/>
  <c r="H19" i="23" s="1"/>
  <c r="G17" i="18"/>
  <c r="G19" i="18" s="1"/>
  <c r="H18" i="18"/>
  <c r="H19" i="18" s="1"/>
  <c r="H18" i="17"/>
  <c r="H19" i="17" s="1"/>
  <c r="G17" i="17"/>
  <c r="G19" i="17" s="1"/>
  <c r="D19" i="17"/>
  <c r="B74" i="17" s="1"/>
  <c r="D19" i="18"/>
  <c r="B77" i="18" s="1"/>
  <c r="D19" i="23"/>
  <c r="B76" i="23" s="1"/>
  <c r="D19" i="22"/>
  <c r="B76" i="22" s="1"/>
  <c r="D19" i="21"/>
  <c r="B77" i="21" s="1"/>
  <c r="D19" i="26"/>
  <c r="B78" i="26" s="1"/>
  <c r="D19" i="27"/>
  <c r="B76" i="27" s="1"/>
  <c r="H21" i="16"/>
  <c r="D19" i="19"/>
  <c r="B75" i="19" s="1"/>
  <c r="D22" i="25"/>
  <c r="C78" i="25" s="1"/>
  <c r="D22" i="24"/>
  <c r="C78" i="24" s="1"/>
  <c r="H17" i="16"/>
  <c r="H18" i="16"/>
  <c r="H19" i="16"/>
  <c r="G17" i="16"/>
  <c r="G18" i="16"/>
  <c r="G19" i="16"/>
  <c r="G20" i="16"/>
  <c r="D22" i="16"/>
  <c r="D79" i="16" s="1"/>
  <c r="H18" i="15"/>
  <c r="H19" i="15" s="1"/>
  <c r="D19" i="15"/>
  <c r="B76" i="15" s="1"/>
  <c r="G18" i="15"/>
  <c r="G19" i="15" s="1"/>
  <c r="C79" i="26" l="1"/>
  <c r="C77" i="21"/>
  <c r="D77" i="21" s="1"/>
  <c r="C75" i="19"/>
  <c r="H22" i="16"/>
  <c r="G22" i="16"/>
  <c r="C76" i="23"/>
  <c r="B77" i="27"/>
  <c r="B78" i="27" s="1"/>
  <c r="B87" i="27" s="1"/>
  <c r="C76" i="27"/>
  <c r="D76" i="27" s="1"/>
  <c r="B79" i="26"/>
  <c r="C78" i="26"/>
  <c r="D78" i="26" s="1"/>
  <c r="B78" i="21"/>
  <c r="B79" i="21" s="1"/>
  <c r="B88" i="21" s="1"/>
  <c r="B77" i="22"/>
  <c r="B78" i="22" s="1"/>
  <c r="B87" i="22" s="1"/>
  <c r="C76" i="22"/>
  <c r="D76" i="22" s="1"/>
  <c r="B77" i="23"/>
  <c r="B78" i="23" s="1"/>
  <c r="B87" i="23" s="1"/>
  <c r="B78" i="18"/>
  <c r="B79" i="18" s="1"/>
  <c r="B88" i="18" s="1"/>
  <c r="C77" i="18"/>
  <c r="D77" i="18" s="1"/>
  <c r="B76" i="19"/>
  <c r="B77" i="19" s="1"/>
  <c r="B86" i="19" s="1"/>
  <c r="B75" i="17"/>
  <c r="B76" i="17" s="1"/>
  <c r="B85" i="17" s="1"/>
  <c r="C74" i="17"/>
  <c r="D74" i="17" s="1"/>
  <c r="D76" i="23"/>
  <c r="C78" i="21"/>
  <c r="C77" i="22"/>
  <c r="C77" i="23"/>
  <c r="C78" i="18"/>
  <c r="C75" i="17"/>
  <c r="C77" i="27"/>
  <c r="D75" i="19"/>
  <c r="C76" i="19"/>
  <c r="D82" i="25"/>
  <c r="D80" i="25"/>
  <c r="D78" i="25"/>
  <c r="D81" i="25"/>
  <c r="D79" i="25"/>
  <c r="C81" i="25"/>
  <c r="C79" i="25"/>
  <c r="C82" i="25"/>
  <c r="C80" i="25"/>
  <c r="D82" i="24"/>
  <c r="D80" i="24"/>
  <c r="D78" i="24"/>
  <c r="D81" i="24"/>
  <c r="D79" i="24"/>
  <c r="C81" i="24"/>
  <c r="C79" i="24"/>
  <c r="C82" i="24"/>
  <c r="C80" i="24"/>
  <c r="D82" i="16"/>
  <c r="D80" i="16"/>
  <c r="D78" i="16"/>
  <c r="C80" i="16"/>
  <c r="C82" i="16"/>
  <c r="C81" i="16"/>
  <c r="C79" i="16"/>
  <c r="E79" i="16" s="1"/>
  <c r="D81" i="16"/>
  <c r="C78" i="16"/>
  <c r="C76" i="15"/>
  <c r="B77" i="15"/>
  <c r="B78" i="15" s="1"/>
  <c r="B87" i="15" s="1"/>
  <c r="C77" i="15"/>
  <c r="C85" i="24" l="1"/>
  <c r="D89" i="18"/>
  <c r="D88" i="19"/>
  <c r="C78" i="15"/>
  <c r="C87" i="15" s="1"/>
  <c r="C85" i="16"/>
  <c r="D88" i="27"/>
  <c r="D90" i="26"/>
  <c r="D79" i="26"/>
  <c r="D80" i="26" s="1"/>
  <c r="C85" i="25"/>
  <c r="D89" i="21"/>
  <c r="D88" i="22"/>
  <c r="D88" i="23"/>
  <c r="D77" i="23"/>
  <c r="D78" i="23" s="1"/>
  <c r="D78" i="18"/>
  <c r="D79" i="18" s="1"/>
  <c r="D87" i="19"/>
  <c r="C76" i="17"/>
  <c r="C85" i="17" s="1"/>
  <c r="D86" i="17"/>
  <c r="E89" i="15"/>
  <c r="C86" i="16"/>
  <c r="D76" i="19"/>
  <c r="D77" i="19" s="1"/>
  <c r="B80" i="26"/>
  <c r="B89" i="26" s="1"/>
  <c r="D77" i="27"/>
  <c r="D78" i="27" s="1"/>
  <c r="E81" i="16"/>
  <c r="C80" i="26"/>
  <c r="C89" i="26" s="1"/>
  <c r="D78" i="21"/>
  <c r="D79" i="21" s="1"/>
  <c r="D89" i="27"/>
  <c r="C78" i="27"/>
  <c r="C87" i="27" s="1"/>
  <c r="D87" i="27" s="1"/>
  <c r="D91" i="26"/>
  <c r="B22" i="26" s="1"/>
  <c r="C86" i="25"/>
  <c r="B25" i="25" s="1"/>
  <c r="C83" i="25"/>
  <c r="C86" i="24"/>
  <c r="B25" i="24" s="1"/>
  <c r="C83" i="24"/>
  <c r="D90" i="21"/>
  <c r="C79" i="21"/>
  <c r="C88" i="21" s="1"/>
  <c r="D88" i="21" s="1"/>
  <c r="D77" i="22"/>
  <c r="D78" i="22" s="1"/>
  <c r="D89" i="22"/>
  <c r="B22" i="22" s="1"/>
  <c r="C78" i="22"/>
  <c r="C87" i="22" s="1"/>
  <c r="D87" i="22" s="1"/>
  <c r="D89" i="23"/>
  <c r="B22" i="23" s="1"/>
  <c r="C78" i="23"/>
  <c r="C87" i="23" s="1"/>
  <c r="D87" i="23" s="1"/>
  <c r="C79" i="18"/>
  <c r="C88" i="18" s="1"/>
  <c r="D88" i="18" s="1"/>
  <c r="D90" i="18"/>
  <c r="B22" i="18" s="1"/>
  <c r="C77" i="19"/>
  <c r="C86" i="19" s="1"/>
  <c r="D87" i="17"/>
  <c r="D75" i="17"/>
  <c r="D76" i="17" s="1"/>
  <c r="D89" i="15"/>
  <c r="B22" i="15" s="1"/>
  <c r="D76" i="15"/>
  <c r="E82" i="24"/>
  <c r="E82" i="25"/>
  <c r="E79" i="24"/>
  <c r="E79" i="25"/>
  <c r="D83" i="25"/>
  <c r="E78" i="25"/>
  <c r="E81" i="25"/>
  <c r="E80" i="25"/>
  <c r="D83" i="24"/>
  <c r="E78" i="24"/>
  <c r="E81" i="24"/>
  <c r="E80" i="24"/>
  <c r="C83" i="16"/>
  <c r="D83" i="16"/>
  <c r="E78" i="16"/>
  <c r="E82" i="16"/>
  <c r="E80" i="16"/>
  <c r="D77" i="15"/>
  <c r="D87" i="15"/>
  <c r="B22" i="17" l="1"/>
  <c r="B22" i="19"/>
  <c r="B25" i="16"/>
  <c r="B22" i="27"/>
  <c r="D89" i="26"/>
  <c r="B22" i="21"/>
  <c r="D86" i="19"/>
  <c r="D85" i="17"/>
  <c r="E83" i="25"/>
  <c r="E83" i="24"/>
  <c r="D78" i="15"/>
  <c r="E83" i="16"/>
</calcChain>
</file>

<file path=xl/sharedStrings.xml><?xml version="1.0" encoding="utf-8"?>
<sst xmlns="http://schemas.openxmlformats.org/spreadsheetml/2006/main" count="567" uniqueCount="105">
  <si>
    <t>Worksheet for Calculating Chi Square for Outcome Measurement Results</t>
  </si>
  <si>
    <t>(Calculated)</t>
  </si>
  <si>
    <t>No</t>
  </si>
  <si>
    <t>Yes</t>
  </si>
  <si>
    <t>Total</t>
  </si>
  <si>
    <t>Chi Square Probability:</t>
  </si>
  <si>
    <t>Interpretation:</t>
  </si>
  <si>
    <t>Percentage Distribution</t>
  </si>
  <si>
    <t>Question:</t>
  </si>
  <si>
    <t>Adult/Child:</t>
  </si>
  <si>
    <t>PIT/COT:</t>
  </si>
  <si>
    <t>Time Frame:</t>
  </si>
  <si>
    <t>Filter(s):</t>
  </si>
  <si>
    <t>Most Recent Interview (PIT)</t>
  </si>
  <si>
    <t>Child</t>
  </si>
  <si>
    <t>Yellow Area:  Fill in data</t>
  </si>
  <si>
    <t>Q2. Have you been homeless at all in the past six months? (PIT)</t>
  </si>
  <si>
    <t>Independent</t>
  </si>
  <si>
    <t>Community</t>
  </si>
  <si>
    <t>Institutional</t>
  </si>
  <si>
    <t>Homeless</t>
  </si>
  <si>
    <t>Other</t>
  </si>
  <si>
    <t>Good</t>
  </si>
  <si>
    <t>1 to 10</t>
  </si>
  <si>
    <t>11 to 20</t>
  </si>
  <si>
    <t>21 to 30</t>
  </si>
  <si>
    <t>30+</t>
  </si>
  <si>
    <t>Excellent</t>
  </si>
  <si>
    <t>Very good</t>
  </si>
  <si>
    <t>Fair</t>
  </si>
  <si>
    <t>Poor</t>
  </si>
  <si>
    <t>Q1. Where are you living now? (PIT)</t>
  </si>
  <si>
    <t>Response</t>
  </si>
  <si>
    <t xml:space="preserve">Child </t>
  </si>
  <si>
    <t xml:space="preserve">Total </t>
  </si>
  <si>
    <t xml:space="preserve">Response </t>
  </si>
  <si>
    <t>2 "Yes"</t>
  </si>
  <si>
    <t xml:space="preserve">1 "Yes" </t>
  </si>
  <si>
    <t>COMPLETE ONLY SHADED CELLS - ALL OTHERS WILL AUTOMATICALLY POPULATE</t>
  </si>
  <si>
    <t>Green Area: Fill in names of the two groups (e.g., agencies, jurisdictions, etc.)</t>
  </si>
  <si>
    <t>Group 1</t>
  </si>
  <si>
    <t xml:space="preserve">Group 2 </t>
  </si>
  <si>
    <t>Group 2</t>
  </si>
  <si>
    <t>All yellow cells must have data for accurate Chi-square result</t>
  </si>
  <si>
    <t xml:space="preserve">Do not smoke everyday </t>
  </si>
  <si>
    <t xml:space="preserve">Yes </t>
  </si>
  <si>
    <t>The document includes:</t>
  </si>
  <si>
    <t>CHI-SQUARE TEST LIMITATIONS</t>
  </si>
  <si>
    <t>Please see the "Determining Statistical Significance for OMS Data" document for additional details.</t>
  </si>
  <si>
    <r>
      <t> </t>
    </r>
    <r>
      <rPr>
        <sz val="11"/>
        <color theme="1"/>
        <rFont val="Calibri"/>
        <family val="2"/>
        <scheme val="minor"/>
      </rPr>
      <t>     I.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 description of the OMS Statistical Significance Workbooks, including what they can be used for and their limitations,</t>
    </r>
  </si>
  <si>
    <r>
      <t>   </t>
    </r>
    <r>
      <rPr>
        <sz val="11"/>
        <color theme="1"/>
        <rFont val="Calibri"/>
        <family val="2"/>
        <scheme val="minor"/>
      </rPr>
      <t xml:space="preserve"> II.</t>
    </r>
    <r>
      <rPr>
        <sz val="11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 xml:space="preserve">An overview of the statistics used in the spreadsheets, and </t>
    </r>
  </si>
  <si>
    <t>At the bottom of this screen, there is a tab for each OMS item. If these tabs do not appear on your screen, consult</t>
  </si>
  <si>
    <t>Excel Help (question mark in the upper right hand corner of the screen) for assistance in configuring your computer.</t>
  </si>
  <si>
    <r>
      <t xml:space="preserve">It is </t>
    </r>
    <r>
      <rPr>
        <u/>
        <sz val="11"/>
        <color theme="1"/>
        <rFont val="Calibri"/>
        <family val="2"/>
        <scheme val="minor"/>
      </rPr>
      <t>strongly</t>
    </r>
    <r>
      <rPr>
        <sz val="11"/>
        <color theme="1"/>
        <rFont val="Calibri"/>
        <family val="2"/>
        <scheme val="minor"/>
      </rPr>
      <t xml:space="preserve"> recommended that users of this Workbook refer to the OMS Training Document, </t>
    </r>
    <r>
      <rPr>
        <b/>
        <sz val="11"/>
        <color theme="1"/>
        <rFont val="Calibri"/>
        <family val="2"/>
        <scheme val="minor"/>
      </rPr>
      <t>"Determining Statistical Significance for OMS Data: Step-by-Step Guide"</t>
    </r>
  </si>
  <si>
    <t>This Excel Workbook is designed to be used in the analysis of Maryland Behavioral Health Administration Outcomes Measurement System (OMS) data.</t>
  </si>
  <si>
    <t>Q41-43. Individuals answering "Yes" to CRAFFT questions (PIT)</t>
  </si>
  <si>
    <t>Q31. Do you attend school when it is in session, including home schooling? (PIT)</t>
  </si>
  <si>
    <t>Q32. In the past six months have you had problems with school attendance? (PIT)</t>
  </si>
  <si>
    <t>Q35. In the past six months, were you expelled from school? (PIT)</t>
  </si>
  <si>
    <t>Q40. In the past six months, have you been arrested? (PIT)</t>
  </si>
  <si>
    <t>Q37. Do you smoke cigarettes? (PIT)</t>
  </si>
  <si>
    <r>
      <t>Q38.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How many cigarettes do you smoke per day? (PIT)</t>
    </r>
  </si>
  <si>
    <t>Q36. Would you say in general your health is… (PIT)</t>
  </si>
  <si>
    <t>Q50. Are you currently employed? (PIT)</t>
  </si>
  <si>
    <t>Q50/51. Are you currently employed or have you been employed in the past six months? (PIT)</t>
  </si>
  <si>
    <t>Q41. During the past six months, did you drink any alcohol (more than a few sips)? (PIT)</t>
  </si>
  <si>
    <t>Q42. During the past six months, did you smoke any marijuana or hashish?(PIT)</t>
  </si>
  <si>
    <t>Q43. During the past six months, did you use anything else to get high? (PIT)</t>
  </si>
  <si>
    <t>Any</t>
  </si>
  <si>
    <t>None of these</t>
  </si>
  <si>
    <t>Anys</t>
  </si>
  <si>
    <t>Total (Counts)</t>
  </si>
  <si>
    <t>Q39. In the past month did you use any of the following tobacco products? (PIT)</t>
  </si>
  <si>
    <t>Nones</t>
  </si>
  <si>
    <t>3 "Yes"</t>
  </si>
  <si>
    <t># of "Yes" Responses</t>
  </si>
  <si>
    <t>None ("0 Yes's")</t>
  </si>
  <si>
    <t>Any "Yes's"</t>
  </si>
  <si>
    <t>.</t>
  </si>
  <si>
    <t>0 "Yes"</t>
  </si>
  <si>
    <t>14-17 years old</t>
  </si>
  <si>
    <t xml:space="preserve">Group 1 </t>
  </si>
  <si>
    <t>11-13 years old</t>
  </si>
  <si>
    <t>Response =      None of These</t>
  </si>
  <si>
    <t>Q34. In the past six months, were you suspended from school (in- and out-of-school suspensions)? (PIT)</t>
  </si>
  <si>
    <t>Yellow Area: Fill in data (Enter number of "Yes" responses in the first table below; the second table will automatically populate from the first table)</t>
  </si>
  <si>
    <t>Green Area: Fill in names of the two groups (e.g., agencies, jurisdictions, etc.) in the first table; the group names in the second table will automatically populate</t>
  </si>
  <si>
    <t xml:space="preserve">                            To obtain results for only one age group, enter "0"s in the yellow cells of the other age group  </t>
  </si>
  <si>
    <t>Yellow Area:  Fill in BOTH "Response = None of these" AND "Total (Counts)", which is from the "Counts" tab in the Datamart. The workbook will automatically fill in "Any" values</t>
  </si>
  <si>
    <t>Green Area: Fill in names of the two groups (e.g., agencies, jurisdictions, etc.) in the first table; the group names in the other tables will automatically populate</t>
  </si>
  <si>
    <r>
      <t> </t>
    </r>
    <r>
      <rPr>
        <sz val="11"/>
        <color theme="1"/>
        <rFont val="Calibri"/>
        <family val="2"/>
        <scheme val="minor"/>
      </rPr>
      <t xml:space="preserve">  III.           Step-by-step instructions for completing the worksheets within  the Workbooks. </t>
    </r>
  </si>
  <si>
    <t>One of the statistical tests used in this Workbook is a Chi-square test. A Chi-square test may not work if the</t>
  </si>
  <si>
    <t xml:space="preserve">sample size for a given item is small or if there is a small number of individuals providing a certain response </t>
  </si>
  <si>
    <t>to that item (for example, a small number of "Yes" or "No" responses). For counties and programs serving</t>
  </si>
  <si>
    <t>small numbers of clients, it is possible that the Chi-square test will therefore not work with some or all of their</t>
  </si>
  <si>
    <t xml:space="preserve">OMS data because the basic criteria for the test cannot be met. Unfortunately, there is no exact "cut off" that can </t>
  </si>
  <si>
    <t>be used to determine ahead of time whether or not the Chi-square will work, although a general rule of thumb</t>
  </si>
  <si>
    <t xml:space="preserve">is that any response category with 5 or less may prevent the test from working. In addition, it is possible that, </t>
  </si>
  <si>
    <t>even if all response categories are over 5, the calculation of the Chi-square may not be supported.</t>
  </si>
  <si>
    <r>
      <t>It is specifically designed to be used with data from the OMS Datamart</t>
    </r>
    <r>
      <rPr>
        <sz val="11"/>
        <rFont val="Calibri"/>
        <family val="2"/>
        <scheme val="minor"/>
      </rPr>
      <t xml:space="preserve"> available at http://maryland.beaconhealthoptions.com/services/OMS_Welcome.html.</t>
    </r>
  </si>
  <si>
    <t>Service Type:</t>
  </si>
  <si>
    <t>Orange Area: Fill in service type, time frame and filter(s)</t>
  </si>
  <si>
    <t>This is a pdf document available on the Welcome page of the Datamart under the "Additional OMS Resources" tab and</t>
  </si>
  <si>
    <t>also on the Beacon Health Options website under "Behavioral Health Providers Menu - Outcomes Measurement System-OMS".</t>
  </si>
  <si>
    <t>OMS STATISTICAL SIGNIFICANCE WORKBOOK - CHILD-ADOLESCENT POINT IN TIME (PIT) ANALYSIS [Most Recent Interview]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</si>
</sst>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5">
    <xf numFmtId="0" fontId="0" fillId="0" borderId="0" xfId="0"/>
    <xf numFmtId="0" fontId="0" fillId="0" borderId="0" xfId="0" applyProtection="1">
      <protection hidden="1"/>
    </xf>
    <xf numFmtId="0" fontId="2" fillId="4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Fill="1" applyProtection="1">
      <protection hidden="1"/>
    </xf>
    <xf numFmtId="0" fontId="7" fillId="0" borderId="0" xfId="0" applyFont="1" applyFill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164" fontId="0" fillId="0" borderId="0" xfId="0" applyNumberFormat="1" applyProtection="1">
      <protection hidden="1"/>
    </xf>
    <xf numFmtId="0" fontId="0" fillId="4" borderId="0" xfId="0" applyFill="1" applyProtection="1">
      <protection hidden="1"/>
    </xf>
    <xf numFmtId="2" fontId="0" fillId="0" borderId="0" xfId="0" applyNumberFormat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0" fillId="3" borderId="0" xfId="0" applyNumberFormat="1" applyFill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16" fontId="6" fillId="0" borderId="0" xfId="0" applyNumberFormat="1" applyFont="1" applyFill="1" applyProtection="1">
      <protection hidden="1"/>
    </xf>
    <xf numFmtId="0" fontId="0" fillId="6" borderId="1" xfId="0" applyFont="1" applyFill="1" applyBorder="1" applyAlignment="1" applyProtection="1">
      <alignment horizontal="left"/>
      <protection locked="0" hidden="1"/>
    </xf>
    <xf numFmtId="0" fontId="0" fillId="5" borderId="1" xfId="0" applyFill="1" applyBorder="1" applyAlignment="1" applyProtection="1">
      <alignment horizontal="center" vertical="center"/>
      <protection locked="0" hidden="1"/>
    </xf>
    <xf numFmtId="0" fontId="0" fillId="2" borderId="1" xfId="0" applyFill="1" applyBorder="1" applyProtection="1">
      <protection locked="0" hidden="1"/>
    </xf>
    <xf numFmtId="0" fontId="0" fillId="6" borderId="1" xfId="0" applyFill="1" applyBorder="1" applyProtection="1">
      <protection locked="0" hidden="1"/>
    </xf>
    <xf numFmtId="0" fontId="0" fillId="5" borderId="1" xfId="0" applyFill="1" applyBorder="1" applyAlignment="1" applyProtection="1">
      <alignment horizontal="center"/>
      <protection locked="0" hidden="1"/>
    </xf>
    <xf numFmtId="0" fontId="0" fillId="6" borderId="1" xfId="0" applyFill="1" applyBorder="1" applyAlignment="1" applyProtection="1">
      <alignment horizontal="left"/>
      <protection locked="0" hidden="1"/>
    </xf>
    <xf numFmtId="0" fontId="2" fillId="0" borderId="0" xfId="0" applyFont="1"/>
    <xf numFmtId="0" fontId="0" fillId="0" borderId="0" xfId="0" applyFont="1"/>
    <xf numFmtId="0" fontId="9" fillId="0" borderId="0" xfId="0" applyFont="1" applyAlignment="1">
      <alignment horizontal="left" vertical="center" indent="5"/>
    </xf>
    <xf numFmtId="0" fontId="0" fillId="0" borderId="0" xfId="0" applyFont="1" applyAlignment="1">
      <alignment vertical="center"/>
    </xf>
    <xf numFmtId="0" fontId="10" fillId="0" borderId="0" xfId="0" applyFont="1"/>
    <xf numFmtId="0" fontId="0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protection hidden="1"/>
    </xf>
    <xf numFmtId="0" fontId="0" fillId="6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5" borderId="3" xfId="0" applyFill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0" borderId="2" xfId="0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0" fillId="6" borderId="2" xfId="0" applyFill="1" applyBorder="1" applyProtection="1">
      <protection locked="0" hidden="1"/>
    </xf>
    <xf numFmtId="0" fontId="0" fillId="5" borderId="3" xfId="0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right"/>
      <protection locked="0" hidden="1"/>
    </xf>
    <xf numFmtId="0" fontId="0" fillId="2" borderId="3" xfId="0" applyFill="1" applyBorder="1" applyAlignment="1" applyProtection="1">
      <alignment horizontal="right"/>
      <protection locked="0" hidden="1"/>
    </xf>
    <xf numFmtId="0" fontId="2" fillId="0" borderId="0" xfId="0" applyFont="1" applyProtection="1"/>
    <xf numFmtId="0" fontId="0" fillId="0" borderId="0" xfId="0" applyProtection="1"/>
    <xf numFmtId="0" fontId="0" fillId="0" borderId="5" xfId="0" applyBorder="1" applyProtection="1"/>
    <xf numFmtId="0" fontId="4" fillId="0" borderId="0" xfId="0" applyFont="1" applyProtection="1"/>
    <xf numFmtId="0" fontId="0" fillId="0" borderId="0" xfId="0" applyFill="1" applyBorder="1" applyProtection="1"/>
    <xf numFmtId="0" fontId="0" fillId="0" borderId="0" xfId="0" applyFont="1" applyFill="1" applyBorder="1" applyProtection="1"/>
    <xf numFmtId="0" fontId="2" fillId="0" borderId="10" xfId="0" applyFont="1" applyBorder="1" applyAlignment="1" applyProtection="1">
      <alignment horizontal="center"/>
    </xf>
    <xf numFmtId="0" fontId="0" fillId="0" borderId="5" xfId="0" applyFont="1" applyFill="1" applyBorder="1" applyProtection="1"/>
    <xf numFmtId="0" fontId="0" fillId="5" borderId="3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0" borderId="8" xfId="0" applyFont="1" applyFill="1" applyBorder="1" applyProtection="1"/>
    <xf numFmtId="0" fontId="0" fillId="7" borderId="9" xfId="0" applyFill="1" applyBorder="1" applyProtection="1"/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" xfId="0" applyFill="1" applyBorder="1" applyProtection="1"/>
    <xf numFmtId="0" fontId="0" fillId="0" borderId="3" xfId="0" applyFill="1" applyBorder="1" applyProtection="1"/>
    <xf numFmtId="164" fontId="0" fillId="0" borderId="0" xfId="1" applyNumberFormat="1" applyFont="1" applyProtection="1"/>
    <xf numFmtId="0" fontId="0" fillId="0" borderId="6" xfId="0" applyBorder="1" applyProtection="1"/>
    <xf numFmtId="0" fontId="0" fillId="0" borderId="8" xfId="0" applyBorder="1" applyProtection="1"/>
    <xf numFmtId="0" fontId="0" fillId="0" borderId="7" xfId="0" applyFill="1" applyBorder="1" applyProtection="1"/>
    <xf numFmtId="0" fontId="2" fillId="4" borderId="0" xfId="0" applyFont="1" applyFill="1" applyProtection="1"/>
    <xf numFmtId="0" fontId="0" fillId="4" borderId="0" xfId="0" applyFill="1" applyProtection="1"/>
    <xf numFmtId="0" fontId="0" fillId="2" borderId="1" xfId="0" applyFont="1" applyFill="1" applyBorder="1" applyProtection="1">
      <protection locked="0"/>
    </xf>
    <xf numFmtId="0" fontId="0" fillId="0" borderId="0" xfId="0" applyProtection="1">
      <protection hidden="1"/>
    </xf>
    <xf numFmtId="0" fontId="7" fillId="0" borderId="0" xfId="0" applyFont="1" applyProtection="1"/>
    <xf numFmtId="0" fontId="0" fillId="0" borderId="0" xfId="0" applyProtection="1">
      <protection hidden="1"/>
    </xf>
    <xf numFmtId="0" fontId="0" fillId="5" borderId="1" xfId="0" applyFill="1" applyBorder="1" applyAlignment="1" applyProtection="1">
      <alignment horizontal="center" vertical="center"/>
    </xf>
    <xf numFmtId="0" fontId="0" fillId="5" borderId="3" xfId="0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vertical="center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'Q1 Living Situation'!$B$7</c:f>
          <c:strCache>
            <c:ptCount val="1"/>
            <c:pt idx="0">
              <c:v>Q1. Where are you living now?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 Living Situation'!$G$16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 Living Situation'!$F$17:$F$21</c:f>
              <c:strCache>
                <c:ptCount val="5"/>
                <c:pt idx="0">
                  <c:v>Independent</c:v>
                </c:pt>
                <c:pt idx="1">
                  <c:v>Community</c:v>
                </c:pt>
                <c:pt idx="2">
                  <c:v>Institutional</c:v>
                </c:pt>
                <c:pt idx="3">
                  <c:v>Homeless</c:v>
                </c:pt>
                <c:pt idx="4">
                  <c:v>Other</c:v>
                </c:pt>
              </c:strCache>
            </c:strRef>
          </c:cat>
          <c:val>
            <c:numRef>
              <c:f>'Q1 Living Situation'!$G$17:$G$21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D-4740-BD94-02A7A07ACE50}"/>
            </c:ext>
          </c:extLst>
        </c:ser>
        <c:ser>
          <c:idx val="1"/>
          <c:order val="1"/>
          <c:tx>
            <c:strRef>
              <c:f>'Q1 Living Situation'!$H$16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'Q1 Living Situation'!$F$17:$F$21</c:f>
              <c:strCache>
                <c:ptCount val="5"/>
                <c:pt idx="0">
                  <c:v>Independent</c:v>
                </c:pt>
                <c:pt idx="1">
                  <c:v>Community</c:v>
                </c:pt>
                <c:pt idx="2">
                  <c:v>Institutional</c:v>
                </c:pt>
                <c:pt idx="3">
                  <c:v>Homeless</c:v>
                </c:pt>
                <c:pt idx="4">
                  <c:v>Other</c:v>
                </c:pt>
              </c:strCache>
            </c:strRef>
          </c:cat>
          <c:val>
            <c:numRef>
              <c:f>'Q1 Living Situation'!$H$17:$H$21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D-4740-BD94-02A7A07AC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892160"/>
        <c:axId val="176910336"/>
      </c:barChart>
      <c:catAx>
        <c:axId val="176892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6910336"/>
        <c:crosses val="autoZero"/>
        <c:auto val="1"/>
        <c:lblAlgn val="ctr"/>
        <c:lblOffset val="100"/>
        <c:noMultiLvlLbl val="0"/>
      </c:catAx>
      <c:valAx>
        <c:axId val="17691033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76892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3175"/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'Q35 Expulsions'!$B$7</c:f>
          <c:strCache>
            <c:ptCount val="1"/>
            <c:pt idx="0">
              <c:v>Q35. In the past six months, were you expelled from school?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'Q35 Expulsions'!$G$16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'Q35 Expulsions'!$F$17:$F$18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'Q35 Expulsions'!$G$17:$G$18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2-4F29-89E7-FA404EB3119F}"/>
            </c:ext>
          </c:extLst>
        </c:ser>
        <c:ser>
          <c:idx val="1"/>
          <c:order val="1"/>
          <c:tx>
            <c:strRef>
              <c:f>'Q35 Expulsions'!$H$16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'Q35 Expulsions'!$F$17:$F$18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'Q35 Expulsions'!$H$17:$H$18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2-4F29-89E7-FA404EB31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51456"/>
        <c:axId val="182852992"/>
      </c:barChart>
      <c:catAx>
        <c:axId val="182851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852992"/>
        <c:crosses val="autoZero"/>
        <c:auto val="1"/>
        <c:lblAlgn val="ctr"/>
        <c:lblOffset val="100"/>
        <c:noMultiLvlLbl val="0"/>
      </c:catAx>
      <c:valAx>
        <c:axId val="182852992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2851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'Q40 Arrests'!$B$7</c:f>
          <c:strCache>
            <c:ptCount val="1"/>
            <c:pt idx="0">
              <c:v>Q40. In the past six months, have you been arrested?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'Q40 Arrests'!$G$16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'Q40 Arrests'!$F$17:$F$18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'Q40 Arrests'!$G$17:$G$18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7-4AC1-AE97-62647B6E82FE}"/>
            </c:ext>
          </c:extLst>
        </c:ser>
        <c:ser>
          <c:idx val="1"/>
          <c:order val="1"/>
          <c:tx>
            <c:strRef>
              <c:f>'Q40 Arrests'!$H$16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'Q40 Arrests'!$F$17:$F$18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'Q40 Arrests'!$H$17:$H$18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7-4AC1-AE97-62647B6E8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36928"/>
        <c:axId val="175706880"/>
      </c:barChart>
      <c:catAx>
        <c:axId val="18303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5706880"/>
        <c:crosses val="autoZero"/>
        <c:auto val="1"/>
        <c:lblAlgn val="ctr"/>
        <c:lblOffset val="100"/>
        <c:noMultiLvlLbl val="0"/>
      </c:catAx>
      <c:valAx>
        <c:axId val="17570688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3036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'Q37 Smoke Cigarettes'!$B$7</c:f>
          <c:strCache>
            <c:ptCount val="1"/>
            <c:pt idx="0">
              <c:v>Q37. Do you smoke cigarettes? (PIT)</c:v>
            </c:pt>
          </c:strCache>
        </c:strRef>
      </c:tx>
      <c:overlay val="0"/>
      <c:txPr>
        <a:bodyPr anchor="ctr" anchorCtr="1"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'Q37 Smoke Cigarettes'!$G$16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'Q37 Smoke Cigarettes'!$F$17:$F$18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'Q37 Smoke Cigarettes'!$G$17:$G$18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BD-4BA9-9904-F46EF0FAAA92}"/>
            </c:ext>
          </c:extLst>
        </c:ser>
        <c:ser>
          <c:idx val="1"/>
          <c:order val="1"/>
          <c:tx>
            <c:strRef>
              <c:f>'Q37 Smoke Cigarettes'!$H$16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'Q37 Smoke Cigarettes'!$F$17:$F$18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'Q37 Smoke Cigarettes'!$H$17:$H$18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BD-4BA9-9904-F46EF0FA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66144"/>
        <c:axId val="182894976"/>
      </c:barChart>
      <c:catAx>
        <c:axId val="17576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894976"/>
        <c:crosses val="autoZero"/>
        <c:auto val="1"/>
        <c:lblAlgn val="ctr"/>
        <c:lblOffset val="100"/>
        <c:noMultiLvlLbl val="0"/>
      </c:catAx>
      <c:valAx>
        <c:axId val="18289497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7576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Q45. How many cigarettes do you smoke per day? (PIT)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'Q38 Cigarettes Per Day'!$G$16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'Q38 Cigarettes Per Day'!$F$17:$F$21</c:f>
              <c:strCache>
                <c:ptCount val="5"/>
                <c:pt idx="0">
                  <c:v>Do not smoke everyday </c:v>
                </c:pt>
                <c:pt idx="1">
                  <c:v>1 to 10</c:v>
                </c:pt>
                <c:pt idx="2">
                  <c:v>11 to 20</c:v>
                </c:pt>
                <c:pt idx="3">
                  <c:v>21 to 30</c:v>
                </c:pt>
                <c:pt idx="4">
                  <c:v>30+</c:v>
                </c:pt>
              </c:strCache>
            </c:strRef>
          </c:cat>
          <c:val>
            <c:numRef>
              <c:f>'Q38 Cigarettes Per Day'!$G$17:$G$21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F-4DE5-B560-2E431F032F82}"/>
            </c:ext>
          </c:extLst>
        </c:ser>
        <c:ser>
          <c:idx val="1"/>
          <c:order val="1"/>
          <c:tx>
            <c:strRef>
              <c:f>'Q38 Cigarettes Per Day'!$H$16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'Q38 Cigarettes Per Day'!$F$17:$F$21</c:f>
              <c:strCache>
                <c:ptCount val="5"/>
                <c:pt idx="0">
                  <c:v>Do not smoke everyday </c:v>
                </c:pt>
                <c:pt idx="1">
                  <c:v>1 to 10</c:v>
                </c:pt>
                <c:pt idx="2">
                  <c:v>11 to 20</c:v>
                </c:pt>
                <c:pt idx="3">
                  <c:v>21 to 30</c:v>
                </c:pt>
                <c:pt idx="4">
                  <c:v>30+</c:v>
                </c:pt>
              </c:strCache>
            </c:strRef>
          </c:cat>
          <c:val>
            <c:numRef>
              <c:f>'Q38 Cigarettes Per Day'!$H$17:$H$21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F-4DE5-B560-2E431F032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074368"/>
        <c:axId val="182080256"/>
      </c:barChart>
      <c:catAx>
        <c:axId val="182074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080256"/>
        <c:crosses val="autoZero"/>
        <c:auto val="1"/>
        <c:lblAlgn val="ctr"/>
        <c:lblOffset val="100"/>
        <c:noMultiLvlLbl val="0"/>
      </c:catAx>
      <c:valAx>
        <c:axId val="18208025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20743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 w="3175"/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'Q39 Other Tobacco Products'!$B$8</c:f>
          <c:strCache>
            <c:ptCount val="1"/>
            <c:pt idx="0">
              <c:v>Q39. In the past month did you use any of the following tobacco products?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'Q39 Other Tobacco Products'!$G$23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'Q39 Other Tobacco Products'!$F$24:$F$25</c:f>
              <c:strCache>
                <c:ptCount val="2"/>
                <c:pt idx="0">
                  <c:v>None of these</c:v>
                </c:pt>
                <c:pt idx="1">
                  <c:v>Any</c:v>
                </c:pt>
              </c:strCache>
            </c:strRef>
          </c:cat>
          <c:val>
            <c:numRef>
              <c:f>'Q39 Other Tobacco Products'!$G$24:$H$24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33-4341-8518-7AEA4838581E}"/>
            </c:ext>
          </c:extLst>
        </c:ser>
        <c:ser>
          <c:idx val="1"/>
          <c:order val="1"/>
          <c:tx>
            <c:strRef>
              <c:f>'Q39 Other Tobacco Products'!$H$23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'Q39 Other Tobacco Products'!$F$24:$F$25</c:f>
              <c:strCache>
                <c:ptCount val="2"/>
                <c:pt idx="0">
                  <c:v>None of these</c:v>
                </c:pt>
                <c:pt idx="1">
                  <c:v>Any</c:v>
                </c:pt>
              </c:strCache>
            </c:strRef>
          </c:cat>
          <c:val>
            <c:numRef>
              <c:f>'Q39 Other Tobacco Products'!$G$25:$H$25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33-4341-8518-7AEA48385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112256"/>
        <c:axId val="182113792"/>
      </c:barChart>
      <c:catAx>
        <c:axId val="182112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113792"/>
        <c:crosses val="autoZero"/>
        <c:auto val="1"/>
        <c:lblAlgn val="ctr"/>
        <c:lblOffset val="100"/>
        <c:noMultiLvlLbl val="0"/>
      </c:catAx>
      <c:valAx>
        <c:axId val="182113792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8211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'Q36 General Health'!$B$7:$E$7</c:f>
          <c:strCache>
            <c:ptCount val="4"/>
            <c:pt idx="0">
              <c:v>Q36. Would you say in general your health is…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'Q36 General Health'!$G$16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'Q36 General Health'!$F$17:$F$21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'Q36 General Health'!$G$17:$G$21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1-4A6D-B38C-96A47791AF3B}"/>
            </c:ext>
          </c:extLst>
        </c:ser>
        <c:ser>
          <c:idx val="1"/>
          <c:order val="1"/>
          <c:tx>
            <c:strRef>
              <c:f>'Q36 General Health'!$H$16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'Q36 General Health'!$F$17:$F$21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'Q36 General Health'!$H$17:$H$21</c:f>
              <c:numCache>
                <c:formatCode>0.0%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1-4A6D-B38C-96A47791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42144"/>
        <c:axId val="183543680"/>
      </c:barChart>
      <c:catAx>
        <c:axId val="18354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543680"/>
        <c:crosses val="autoZero"/>
        <c:auto val="1"/>
        <c:lblAlgn val="ctr"/>
        <c:lblOffset val="100"/>
        <c:noMultiLvlLbl val="0"/>
      </c:catAx>
      <c:valAx>
        <c:axId val="18354368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3542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Q55. Are you currently employed? (PIT)</a:t>
            </a:r>
          </a:p>
          <a:p>
            <a:pPr>
              <a:defRPr sz="1600"/>
            </a:pPr>
            <a:r>
              <a:rPr lang="en-US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'Q50 Currently Employed'!$G$16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'Q50 Currently Employed'!$F$17:$F$18</c:f>
              <c:strCache>
                <c:ptCount val="2"/>
                <c:pt idx="0">
                  <c:v>Yes </c:v>
                </c:pt>
                <c:pt idx="1">
                  <c:v>No</c:v>
                </c:pt>
              </c:strCache>
            </c:strRef>
          </c:cat>
          <c:val>
            <c:numRef>
              <c:f>'Q50 Currently Employed'!$G$17:$G$18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A-44DF-AC31-1D04F2DBB947}"/>
            </c:ext>
          </c:extLst>
        </c:ser>
        <c:ser>
          <c:idx val="1"/>
          <c:order val="1"/>
          <c:tx>
            <c:strRef>
              <c:f>'Q50 Currently Employed'!$H$16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'Q50 Currently Employed'!$F$17:$F$18</c:f>
              <c:strCache>
                <c:ptCount val="2"/>
                <c:pt idx="0">
                  <c:v>Yes </c:v>
                </c:pt>
                <c:pt idx="1">
                  <c:v>No</c:v>
                </c:pt>
              </c:strCache>
            </c:strRef>
          </c:cat>
          <c:val>
            <c:numRef>
              <c:f>'Q50 Currently Employed'!$H$17:$H$18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4A-44DF-AC31-1D04F2DBB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70592"/>
        <c:axId val="183872128"/>
      </c:barChart>
      <c:catAx>
        <c:axId val="183870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3872128"/>
        <c:crosses val="autoZero"/>
        <c:auto val="1"/>
        <c:lblAlgn val="ctr"/>
        <c:lblOffset val="100"/>
        <c:noMultiLvlLbl val="0"/>
      </c:catAx>
      <c:valAx>
        <c:axId val="183872128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3870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'Q50-51 Employed 6 M'!$B$7</c:f>
          <c:strCache>
            <c:ptCount val="1"/>
            <c:pt idx="0">
              <c:v>Q50/51. Are you currently employed or have you been employed in the past six months?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'Q50-51 Employed 6 M'!$G$16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'Q50-51 Employed 6 M'!$F$17:$F$18</c:f>
              <c:strCache>
                <c:ptCount val="2"/>
                <c:pt idx="0">
                  <c:v>Yes </c:v>
                </c:pt>
                <c:pt idx="1">
                  <c:v>No</c:v>
                </c:pt>
              </c:strCache>
            </c:strRef>
          </c:cat>
          <c:val>
            <c:numRef>
              <c:f>'Q50-51 Employed 6 M'!$G$17:$G$18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F-4951-8355-9948A8DC8870}"/>
            </c:ext>
          </c:extLst>
        </c:ser>
        <c:ser>
          <c:idx val="1"/>
          <c:order val="1"/>
          <c:tx>
            <c:strRef>
              <c:f>'Q50-51 Employed 6 M'!$H$16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'Q50-51 Employed 6 M'!$F$17:$F$18</c:f>
              <c:strCache>
                <c:ptCount val="2"/>
                <c:pt idx="0">
                  <c:v>Yes </c:v>
                </c:pt>
                <c:pt idx="1">
                  <c:v>No</c:v>
                </c:pt>
              </c:strCache>
            </c:strRef>
          </c:cat>
          <c:val>
            <c:numRef>
              <c:f>'Q50-51 Employed 6 M'!$H$17:$H$18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F-4951-8355-9948A8DC8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149504"/>
        <c:axId val="184151040"/>
      </c:barChart>
      <c:catAx>
        <c:axId val="184149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4151040"/>
        <c:crosses val="autoZero"/>
        <c:auto val="1"/>
        <c:lblAlgn val="ctr"/>
        <c:lblOffset val="100"/>
        <c:noMultiLvlLbl val="0"/>
      </c:catAx>
      <c:valAx>
        <c:axId val="18415104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414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'Q2 Homelessness'!$B$7</c:f>
          <c:strCache>
            <c:ptCount val="1"/>
            <c:pt idx="0">
              <c:v>Q2. Have you been homeless at all in the past six months?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 Homelessness'!$G$16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'Q2 Homelessness'!$F$17:$F$18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'Q2 Homelessness'!$G$17:$G$18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C-478B-A5D6-4F8B5EF768B5}"/>
            </c:ext>
          </c:extLst>
        </c:ser>
        <c:ser>
          <c:idx val="1"/>
          <c:order val="1"/>
          <c:tx>
            <c:strRef>
              <c:f>'Q2 Homelessness'!$H$16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'Q2 Homelessness'!$F$17:$F$18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'Q2 Homelessness'!$H$17:$H$18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8C-478B-A5D6-4F8B5EF76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70880"/>
        <c:axId val="178184960"/>
      </c:barChart>
      <c:catAx>
        <c:axId val="178170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8184960"/>
        <c:crosses val="autoZero"/>
        <c:auto val="1"/>
        <c:lblAlgn val="ctr"/>
        <c:lblOffset val="100"/>
        <c:noMultiLvlLbl val="0"/>
      </c:catAx>
      <c:valAx>
        <c:axId val="17818496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78170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'Q41 Alcohol Use'!$B$7</c:f>
          <c:strCache>
            <c:ptCount val="1"/>
            <c:pt idx="0">
              <c:v>Q41. During the past six months, did you drink any alcohol (more than a few sips)?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'Q41 Alcohol Use'!$G$16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'Q41 Alcohol Use'!$F$17:$F$18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'Q41 Alcohol Use'!$G$17:$H$17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15-4DF4-BD0C-53F893621B0D}"/>
            </c:ext>
          </c:extLst>
        </c:ser>
        <c:ser>
          <c:idx val="1"/>
          <c:order val="1"/>
          <c:tx>
            <c:strRef>
              <c:f>'Q41 Alcohol Use'!$H$16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'Q41 Alcohol Use'!$F$17:$F$18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'Q41 Alcohol Use'!$G$18:$H$18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15-4DF4-BD0C-53F893621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03040"/>
        <c:axId val="178537600"/>
      </c:barChart>
      <c:catAx>
        <c:axId val="17850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8537600"/>
        <c:crosses val="autoZero"/>
        <c:auto val="1"/>
        <c:lblAlgn val="ctr"/>
        <c:lblOffset val="100"/>
        <c:noMultiLvlLbl val="0"/>
      </c:catAx>
      <c:valAx>
        <c:axId val="17853760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78503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'Q42 Marijuana Use'!$B$7:$E$7</c:f>
          <c:strCache>
            <c:ptCount val="4"/>
            <c:pt idx="0">
              <c:v>Q42. During the past six months, did you smoke any marijuana or hashish?(PIT)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'Q42 Marijuana Use'!$G$16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'Q42 Marijuana Use'!$F$17:$F$18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'Q42 Marijuana Use'!$G$17:$H$17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B-4A27-90E0-ADE47383FFFF}"/>
            </c:ext>
          </c:extLst>
        </c:ser>
        <c:ser>
          <c:idx val="1"/>
          <c:order val="1"/>
          <c:tx>
            <c:strRef>
              <c:f>'Q42 Marijuana Use'!$H$16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'Q42 Marijuana Use'!$F$17:$F$18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'Q42 Marijuana Use'!$G$18:$H$18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B-4A27-90E0-ADE47383F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81504"/>
        <c:axId val="178583040"/>
      </c:barChart>
      <c:catAx>
        <c:axId val="17858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8583040"/>
        <c:crosses val="autoZero"/>
        <c:auto val="1"/>
        <c:lblAlgn val="ctr"/>
        <c:lblOffset val="100"/>
        <c:noMultiLvlLbl val="0"/>
      </c:catAx>
      <c:valAx>
        <c:axId val="178583040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78581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'Q43 Other Substance Use'!$B$7:$E$7</c:f>
          <c:strCache>
            <c:ptCount val="4"/>
            <c:pt idx="0">
              <c:v>Q43. During the past six months, did you use anything else to get high?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'Q43 Other Substance Use'!$G$16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'Q43 Other Substance Use'!$F$17:$F$18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'Q43 Other Substance Use'!$G$17:$H$17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4-4F3D-AB91-A8CBFE4924F3}"/>
            </c:ext>
          </c:extLst>
        </c:ser>
        <c:ser>
          <c:idx val="1"/>
          <c:order val="1"/>
          <c:tx>
            <c:strRef>
              <c:f>'Q43 Other Substance Use'!$H$16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'Q43 Other Substance Use'!$F$17:$F$18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'Q43 Other Substance Use'!$G$18:$H$18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4-4F3D-AB91-A8CBFE492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692096"/>
        <c:axId val="178693632"/>
      </c:barChart>
      <c:catAx>
        <c:axId val="178692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8693632"/>
        <c:crosses val="autoZero"/>
        <c:auto val="1"/>
        <c:lblAlgn val="ctr"/>
        <c:lblOffset val="100"/>
        <c:noMultiLvlLbl val="0"/>
      </c:catAx>
      <c:valAx>
        <c:axId val="178693632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78692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'Q41-43 Subst. Use None vs Any'!$B$7</c:f>
          <c:strCache>
            <c:ptCount val="1"/>
            <c:pt idx="0">
              <c:v>Q41-43. Individuals answering "Yes" to CRAFFT questions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'Q41-43 Subst. Use None vs Any'!$G$23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'Q41-43 Subst. Use None vs Any'!$F$24:$F$25</c:f>
              <c:strCache>
                <c:ptCount val="2"/>
                <c:pt idx="0">
                  <c:v>None ("0 Yes's")</c:v>
                </c:pt>
                <c:pt idx="1">
                  <c:v>Any "Yes's"</c:v>
                </c:pt>
              </c:strCache>
            </c:strRef>
          </c:cat>
          <c:val>
            <c:numRef>
              <c:f>'Q41-43 Subst. Use None vs Any'!$G$24:$H$24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2-4AC1-910A-41B2E3CD949F}"/>
            </c:ext>
          </c:extLst>
        </c:ser>
        <c:ser>
          <c:idx val="1"/>
          <c:order val="1"/>
          <c:tx>
            <c:strRef>
              <c:f>'Q41-43 Subst. Use None vs Any'!$H$23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'Q41-43 Subst. Use None vs Any'!$F$24:$F$25</c:f>
              <c:strCache>
                <c:ptCount val="2"/>
                <c:pt idx="0">
                  <c:v>None ("0 Yes's")</c:v>
                </c:pt>
                <c:pt idx="1">
                  <c:v>Any "Yes's"</c:v>
                </c:pt>
              </c:strCache>
            </c:strRef>
          </c:cat>
          <c:val>
            <c:numRef>
              <c:f>'Q41-43 Subst. Use None vs Any'!$G$25:$H$25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2-4AC1-910A-41B2E3CD9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48160"/>
        <c:axId val="175949696"/>
      </c:barChart>
      <c:catAx>
        <c:axId val="175948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5949696"/>
        <c:crosses val="autoZero"/>
        <c:auto val="1"/>
        <c:lblAlgn val="ctr"/>
        <c:lblOffset val="100"/>
        <c:noMultiLvlLbl val="0"/>
      </c:catAx>
      <c:valAx>
        <c:axId val="175949696"/>
        <c:scaling>
          <c:orientation val="minMax"/>
          <c:max val="1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75948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'Q31 Attend School'!$B$7</c:f>
          <c:strCache>
            <c:ptCount val="1"/>
            <c:pt idx="0">
              <c:v>Q31. Do you attend school when it is in session, including home schooling?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'Q31 Attend School'!$G$16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'Q31 Attend School'!$F$17:$F$18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'Q31 Attend School'!$G$17:$G$18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65-4A3D-A8EC-3A9CC1DC43AD}"/>
            </c:ext>
          </c:extLst>
        </c:ser>
        <c:ser>
          <c:idx val="1"/>
          <c:order val="1"/>
          <c:tx>
            <c:strRef>
              <c:f>'Q31 Attend School'!$H$16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'Q31 Attend School'!$F$17:$F$18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'Q31 Attend School'!$H$17:$H$18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65-4A3D-A8EC-3A9CC1DC4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46144"/>
        <c:axId val="175847680"/>
      </c:barChart>
      <c:catAx>
        <c:axId val="17584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5847680"/>
        <c:crosses val="autoZero"/>
        <c:auto val="1"/>
        <c:lblAlgn val="ctr"/>
        <c:lblOffset val="100"/>
        <c:noMultiLvlLbl val="0"/>
      </c:catAx>
      <c:valAx>
        <c:axId val="17584768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75846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'Q32 Attendance Problems'!$B$7</c:f>
          <c:strCache>
            <c:ptCount val="1"/>
            <c:pt idx="0">
              <c:v>Q32. In the past six months have you had problems with school attendance?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'Q32 Attendance Problems'!$G$16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'Q32 Attendance Problems'!$F$17:$F$18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'Q32 Attendance Problems'!$G$17:$G$18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F-4F18-A75E-436E0A3604CA}"/>
            </c:ext>
          </c:extLst>
        </c:ser>
        <c:ser>
          <c:idx val="1"/>
          <c:order val="1"/>
          <c:tx>
            <c:strRef>
              <c:f>'Q32 Attendance Problems'!$H$16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'Q32 Attendance Problems'!$F$17:$F$18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'Q32 Attendance Problems'!$H$17:$H$18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F-4F18-A75E-436E0A360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936640"/>
        <c:axId val="175938176"/>
      </c:barChart>
      <c:catAx>
        <c:axId val="17593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5938176"/>
        <c:crosses val="autoZero"/>
        <c:auto val="1"/>
        <c:lblAlgn val="ctr"/>
        <c:lblOffset val="100"/>
        <c:noMultiLvlLbl val="0"/>
      </c:catAx>
      <c:valAx>
        <c:axId val="17593817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75936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'Q34 Suspensions'!$B$7:$F$7</c:f>
          <c:strCache>
            <c:ptCount val="5"/>
            <c:pt idx="0">
              <c:v>Q34. In the past six months, were you suspended from school (in- and out-of-school suspensions)? (PIT)</c:v>
            </c:pt>
          </c:strCache>
        </c:strRef>
      </c:tx>
      <c:overlay val="0"/>
      <c:txPr>
        <a:bodyPr/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739262768504909"/>
          <c:y val="0.21662018504670155"/>
          <c:w val="0.64046056213658908"/>
          <c:h val="0.686353172333905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'Q34 Suspensions'!$G$16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'Q34 Suspensions'!$F$17:$F$18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'Q34 Suspensions'!$G$17:$G$18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9-494B-AC1F-D205B4202E1F}"/>
            </c:ext>
          </c:extLst>
        </c:ser>
        <c:ser>
          <c:idx val="1"/>
          <c:order val="1"/>
          <c:tx>
            <c:strRef>
              <c:f>'Q34 Suspensions'!$H$16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'Q34 Suspensions'!$F$17:$F$18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'Q34 Suspensions'!$H$17:$H$18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9-494B-AC1F-D205B4202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666752"/>
        <c:axId val="182668288"/>
      </c:barChart>
      <c:catAx>
        <c:axId val="182666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2668288"/>
        <c:crosses val="autoZero"/>
        <c:auto val="1"/>
        <c:lblAlgn val="ctr"/>
        <c:lblOffset val="100"/>
        <c:noMultiLvlLbl val="0"/>
      </c:catAx>
      <c:valAx>
        <c:axId val="182668288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crossAx val="18266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238123</xdr:colOff>
      <xdr:row>27</xdr:row>
      <xdr:rowOff>9526</xdr:rowOff>
    </xdr:from>
    <xdr:to>
      <xdr:col>5</xdr:col>
      <xdr:colOff>9524</xdr:colOff>
      <xdr:row>46</xdr:row>
      <xdr:rowOff>180976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838200</xdr:colOff>
      <xdr:row>47</xdr:row>
      <xdr:rowOff>190499</xdr:rowOff>
    </xdr:from>
    <xdr:ext cx="4095749" cy="266699"/>
    <xdr:sp macro="" textlink="$B$12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019300" y="9201149"/>
          <a:ext cx="4095749" cy="26669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238124</xdr:colOff>
      <xdr:row>47</xdr:row>
      <xdr:rowOff>190499</xdr:rowOff>
    </xdr:from>
    <xdr:ext cx="1000126" cy="276225"/>
    <xdr:sp macro="" textlink="$B$10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238124" y="9201149"/>
          <a:ext cx="1000126" cy="27622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18DCCDBF-3FEC-4404-824C-98B1AB0BC6E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104774</xdr:colOff>
      <xdr:row>48</xdr:row>
      <xdr:rowOff>0</xdr:rowOff>
    </xdr:from>
    <xdr:ext cx="676275" cy="276225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285874" y="9201150"/>
          <a:ext cx="676275" cy="27622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161926</xdr:colOff>
      <xdr:row>23</xdr:row>
      <xdr:rowOff>190498</xdr:rowOff>
    </xdr:from>
    <xdr:to>
      <xdr:col>5</xdr:col>
      <xdr:colOff>1</xdr:colOff>
      <xdr:row>44</xdr:row>
      <xdr:rowOff>19049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762000</xdr:colOff>
      <xdr:row>45</xdr:row>
      <xdr:rowOff>0</xdr:rowOff>
    </xdr:from>
    <xdr:ext cx="4095750" cy="285750"/>
    <xdr:sp macro="" textlink="$B$12">
      <xdr:nvSpPr>
        <xdr:cNvPr id="5" name="TextBox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1943100" y="8620125"/>
          <a:ext cx="4095750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161925</xdr:colOff>
      <xdr:row>44</xdr:row>
      <xdr:rowOff>190499</xdr:rowOff>
    </xdr:from>
    <xdr:ext cx="1019175" cy="285751"/>
    <xdr:sp macro="" textlink="$B$10">
      <xdr:nvSpPr>
        <xdr:cNvPr id="6" name="TextBox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161925" y="8620124"/>
          <a:ext cx="1019175" cy="285751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1BBBBD5C-E08F-4D32-BB28-DBC6393D5A6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47624</xdr:colOff>
      <xdr:row>45</xdr:row>
      <xdr:rowOff>0</xdr:rowOff>
    </xdr:from>
    <xdr:ext cx="666751" cy="285750"/>
    <xdr:sp macro="" textlink="$B$11">
      <xdr:nvSpPr>
        <xdr:cNvPr id="8" name="TextBox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1228724" y="8620125"/>
          <a:ext cx="666751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24</xdr:row>
      <xdr:rowOff>0</xdr:rowOff>
    </xdr:from>
    <xdr:to>
      <xdr:col>5</xdr:col>
      <xdr:colOff>9525</xdr:colOff>
      <xdr:row>44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771524</xdr:colOff>
      <xdr:row>45</xdr:row>
      <xdr:rowOff>0</xdr:rowOff>
    </xdr:from>
    <xdr:ext cx="4095749" cy="285750"/>
    <xdr:sp macro="" textlink="$B$12">
      <xdr:nvSpPr>
        <xdr:cNvPr id="5" name="TextBox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1952624" y="8620125"/>
          <a:ext cx="4095749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152401</xdr:colOff>
      <xdr:row>45</xdr:row>
      <xdr:rowOff>0</xdr:rowOff>
    </xdr:from>
    <xdr:ext cx="1038224" cy="285750"/>
    <xdr:sp macro="" textlink="$B$10">
      <xdr:nvSpPr>
        <xdr:cNvPr id="6" name="TextBox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152401" y="8620125"/>
          <a:ext cx="1038224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1121FEAF-2C8C-4C0B-AACA-F0339D044EEB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57149</xdr:colOff>
      <xdr:row>45</xdr:row>
      <xdr:rowOff>0</xdr:rowOff>
    </xdr:from>
    <xdr:ext cx="666752" cy="285750"/>
    <xdr:sp macro="" textlink="$B$11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1238249" y="8620125"/>
          <a:ext cx="666752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24</xdr:row>
      <xdr:rowOff>1</xdr:rowOff>
    </xdr:from>
    <xdr:to>
      <xdr:col>5</xdr:col>
      <xdr:colOff>0</xdr:colOff>
      <xdr:row>44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828674</xdr:colOff>
      <xdr:row>45</xdr:row>
      <xdr:rowOff>0</xdr:rowOff>
    </xdr:from>
    <xdr:ext cx="4038601" cy="295275"/>
    <xdr:sp macro="" textlink="$B$12">
      <xdr:nvSpPr>
        <xdr:cNvPr id="5" name="TextBox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2009774" y="8620125"/>
          <a:ext cx="4038601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3C68C082-1BF9-4EBC-B051-D03CBB2E15A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161925</xdr:colOff>
      <xdr:row>45</xdr:row>
      <xdr:rowOff>0</xdr:rowOff>
    </xdr:from>
    <xdr:ext cx="1019175" cy="295276"/>
    <xdr:sp macro="" textlink="$B$10">
      <xdr:nvSpPr>
        <xdr:cNvPr id="6" name="TextBox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161925" y="8620125"/>
          <a:ext cx="1019175" cy="29527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864546F9-0FD5-4A41-96D5-BC422386ABD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57149</xdr:colOff>
      <xdr:row>44</xdr:row>
      <xdr:rowOff>190499</xdr:rowOff>
    </xdr:from>
    <xdr:ext cx="723901" cy="295275"/>
    <xdr:sp macro="" textlink="$B$11">
      <xdr:nvSpPr>
        <xdr:cNvPr id="8" name="TextBox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 txBox="1"/>
      </xdr:nvSpPr>
      <xdr:spPr>
        <a:xfrm>
          <a:off x="1238249" y="8620124"/>
          <a:ext cx="723901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26</xdr:row>
      <xdr:rowOff>190499</xdr:rowOff>
    </xdr:from>
    <xdr:to>
      <xdr:col>5</xdr:col>
      <xdr:colOff>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457200</xdr:colOff>
      <xdr:row>48</xdr:row>
      <xdr:rowOff>0</xdr:rowOff>
    </xdr:from>
    <xdr:ext cx="4429126" cy="276225"/>
    <xdr:sp macro="" textlink="$B$12">
      <xdr:nvSpPr>
        <xdr:cNvPr id="6" name="TextBox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1924050" y="9201150"/>
          <a:ext cx="4429126" cy="27622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161925</xdr:colOff>
      <xdr:row>47</xdr:row>
      <xdr:rowOff>190499</xdr:rowOff>
    </xdr:from>
    <xdr:ext cx="1000125" cy="276225"/>
    <xdr:sp macro="" textlink="$B$10">
      <xdr:nvSpPr>
        <xdr:cNvPr id="7" name="TextBox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61925" y="9201149"/>
          <a:ext cx="1000125" cy="27622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1817C766-34FA-4777-A57F-62F9A7511727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1209675</xdr:colOff>
      <xdr:row>48</xdr:row>
      <xdr:rowOff>0</xdr:rowOff>
    </xdr:from>
    <xdr:ext cx="666750" cy="276226"/>
    <xdr:sp macro="" textlink="$B$11">
      <xdr:nvSpPr>
        <xdr:cNvPr id="8" name="TextBox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1209675" y="9201150"/>
          <a:ext cx="666750" cy="27622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176212</xdr:colOff>
      <xdr:row>30</xdr:row>
      <xdr:rowOff>190499</xdr:rowOff>
    </xdr:from>
    <xdr:to>
      <xdr:col>5</xdr:col>
      <xdr:colOff>904875</xdr:colOff>
      <xdr:row>50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161924</xdr:colOff>
      <xdr:row>51</xdr:row>
      <xdr:rowOff>0</xdr:rowOff>
    </xdr:from>
    <xdr:to>
      <xdr:col>1</xdr:col>
      <xdr:colOff>0</xdr:colOff>
      <xdr:row>52</xdr:row>
      <xdr:rowOff>104775</xdr:rowOff>
    </xdr:to>
    <xdr:sp macro="" textlink="$B$11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61924" y="9906000"/>
          <a:ext cx="1019176" cy="295275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6D34A5C-01D9-4214-8B07-AB21787E482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/>
        </a:p>
      </xdr:txBody>
    </xdr:sp>
    <xdr:clientData/>
  </xdr:twoCellAnchor>
  <xdr:twoCellAnchor>
    <xdr:from>
      <xdr:col>1</xdr:col>
      <xdr:colOff>800100</xdr:colOff>
      <xdr:row>51</xdr:row>
      <xdr:rowOff>0</xdr:rowOff>
    </xdr:from>
    <xdr:to>
      <xdr:col>6</xdr:col>
      <xdr:colOff>0</xdr:colOff>
      <xdr:row>52</xdr:row>
      <xdr:rowOff>95250</xdr:rowOff>
    </xdr:to>
    <xdr:sp macro="" textlink="$B$13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981200" y="9906000"/>
          <a:ext cx="4410075" cy="285750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286113C-F11B-43E2-910E-A73DBF46EA7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/>
        </a:p>
      </xdr:txBody>
    </xdr:sp>
    <xdr:clientData/>
  </xdr:twoCellAnchor>
  <xdr:twoCellAnchor>
    <xdr:from>
      <xdr:col>1</xdr:col>
      <xdr:colOff>57150</xdr:colOff>
      <xdr:row>51</xdr:row>
      <xdr:rowOff>0</xdr:rowOff>
    </xdr:from>
    <xdr:to>
      <xdr:col>1</xdr:col>
      <xdr:colOff>733424</xdr:colOff>
      <xdr:row>52</xdr:row>
      <xdr:rowOff>104775</xdr:rowOff>
    </xdr:to>
    <xdr:sp macro="" textlink="$B$12">
      <xdr:nvSpPr>
        <xdr:cNvPr id="5" name="Rectangle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238250" y="9906000"/>
          <a:ext cx="676274" cy="295275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1AA7ACD2-F163-46D0-9012-B440B52A4E7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857250</xdr:colOff>
      <xdr:row>47</xdr:row>
      <xdr:rowOff>190499</xdr:rowOff>
    </xdr:from>
    <xdr:ext cx="4000499" cy="266701"/>
    <xdr:sp macro="" textlink="$B$12">
      <xdr:nvSpPr>
        <xdr:cNvPr id="6" name="TextBox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2038350" y="9201149"/>
          <a:ext cx="4000499" cy="266701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238124</xdr:colOff>
      <xdr:row>47</xdr:row>
      <xdr:rowOff>190499</xdr:rowOff>
    </xdr:from>
    <xdr:ext cx="1038225" cy="276225"/>
    <xdr:sp macro="" textlink="$B$10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238124" y="9201149"/>
          <a:ext cx="1038225" cy="27622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0117C6D0-63EA-409E-B6EA-63E0DB146F2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twoCellAnchor>
    <xdr:from>
      <xdr:col>0</xdr:col>
      <xdr:colOff>238124</xdr:colOff>
      <xdr:row>27</xdr:row>
      <xdr:rowOff>14286</xdr:rowOff>
    </xdr:from>
    <xdr:to>
      <xdr:col>5</xdr:col>
      <xdr:colOff>0</xdr:colOff>
      <xdr:row>46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142875</xdr:colOff>
      <xdr:row>48</xdr:row>
      <xdr:rowOff>0</xdr:rowOff>
    </xdr:from>
    <xdr:ext cx="666750" cy="276225"/>
    <xdr:sp macro="" textlink="$B$11">
      <xdr:nvSpPr>
        <xdr:cNvPr id="8" name="TextBox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/>
      </xdr:nvSpPr>
      <xdr:spPr>
        <a:xfrm>
          <a:off x="1323975" y="9201150"/>
          <a:ext cx="666750" cy="27622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23</xdr:row>
      <xdr:rowOff>180975</xdr:rowOff>
    </xdr:from>
    <xdr:to>
      <xdr:col>5</xdr:col>
      <xdr:colOff>0</xdr:colOff>
      <xdr:row>44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781049</xdr:colOff>
      <xdr:row>45</xdr:row>
      <xdr:rowOff>0</xdr:rowOff>
    </xdr:from>
    <xdr:ext cx="4076699" cy="285750"/>
    <xdr:sp macro="" textlink="$B$12">
      <xdr:nvSpPr>
        <xdr:cNvPr id="8" name="TextBox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/>
      </xdr:nvSpPr>
      <xdr:spPr>
        <a:xfrm>
          <a:off x="1962149" y="8620125"/>
          <a:ext cx="4076699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142876</xdr:colOff>
      <xdr:row>44</xdr:row>
      <xdr:rowOff>190499</xdr:rowOff>
    </xdr:from>
    <xdr:ext cx="1038224" cy="295275"/>
    <xdr:sp macro="" textlink="$B$10">
      <xdr:nvSpPr>
        <xdr:cNvPr id="9" name="TextBox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142876" y="8620124"/>
          <a:ext cx="1038224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51673877-EB7B-4CA5-A290-F8807CEA5E7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47624</xdr:colOff>
      <xdr:row>45</xdr:row>
      <xdr:rowOff>0</xdr:rowOff>
    </xdr:from>
    <xdr:ext cx="685801" cy="295275"/>
    <xdr:sp macro="" textlink="$B$11">
      <xdr:nvSpPr>
        <xdr:cNvPr id="6" name="TextBox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1228724" y="8620125"/>
          <a:ext cx="685801" cy="29527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24</xdr:row>
      <xdr:rowOff>9524</xdr:rowOff>
    </xdr:from>
    <xdr:to>
      <xdr:col>5</xdr:col>
      <xdr:colOff>9525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752475</xdr:colOff>
      <xdr:row>45</xdr:row>
      <xdr:rowOff>0</xdr:rowOff>
    </xdr:from>
    <xdr:ext cx="4105274" cy="276226"/>
    <xdr:sp macro="" textlink="$B$12">
      <xdr:nvSpPr>
        <xdr:cNvPr id="5" name="TextBox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1933575" y="8620125"/>
          <a:ext cx="4105274" cy="27622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133350</xdr:colOff>
      <xdr:row>45</xdr:row>
      <xdr:rowOff>0</xdr:rowOff>
    </xdr:from>
    <xdr:ext cx="1047749" cy="276226"/>
    <xdr:sp macro="" textlink="$B$10">
      <xdr:nvSpPr>
        <xdr:cNvPr id="6" name="TextBox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133350" y="8620125"/>
          <a:ext cx="1047749" cy="27622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349EC4A1-91B0-4303-B9EF-EC7AD8DDC1D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47624</xdr:colOff>
      <xdr:row>45</xdr:row>
      <xdr:rowOff>0</xdr:rowOff>
    </xdr:from>
    <xdr:ext cx="657226" cy="276225"/>
    <xdr:sp macro="" textlink="$B$11">
      <xdr:nvSpPr>
        <xdr:cNvPr id="7" name="TextBox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 txBox="1"/>
      </xdr:nvSpPr>
      <xdr:spPr>
        <a:xfrm>
          <a:off x="1228724" y="8620125"/>
          <a:ext cx="657226" cy="276225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24</xdr:row>
      <xdr:rowOff>9524</xdr:rowOff>
    </xdr:from>
    <xdr:to>
      <xdr:col>5</xdr:col>
      <xdr:colOff>1</xdr:colOff>
      <xdr:row>43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790575</xdr:colOff>
      <xdr:row>45</xdr:row>
      <xdr:rowOff>0</xdr:rowOff>
    </xdr:from>
    <xdr:ext cx="4067176" cy="285750"/>
    <xdr:sp macro="" textlink="$B$12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971675" y="8620125"/>
          <a:ext cx="4067176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142875</xdr:colOff>
      <xdr:row>45</xdr:row>
      <xdr:rowOff>0</xdr:rowOff>
    </xdr:from>
    <xdr:ext cx="1047750" cy="285749"/>
    <xdr:sp macro="" textlink="$B$10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42875" y="8620125"/>
          <a:ext cx="1047750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682FF50F-1BF6-486C-A845-32D25D283BF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57149</xdr:colOff>
      <xdr:row>45</xdr:row>
      <xdr:rowOff>0</xdr:rowOff>
    </xdr:from>
    <xdr:ext cx="676275" cy="285749"/>
    <xdr:sp macro="" textlink="$B$11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38249" y="8620125"/>
          <a:ext cx="676275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24</xdr:row>
      <xdr:rowOff>14287</xdr:rowOff>
    </xdr:from>
    <xdr:to>
      <xdr:col>5</xdr:col>
      <xdr:colOff>9525</xdr:colOff>
      <xdr:row>43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161926</xdr:colOff>
      <xdr:row>45</xdr:row>
      <xdr:rowOff>0</xdr:rowOff>
    </xdr:from>
    <xdr:to>
      <xdr:col>1</xdr:col>
      <xdr:colOff>0</xdr:colOff>
      <xdr:row>46</xdr:row>
      <xdr:rowOff>95250</xdr:rowOff>
    </xdr:to>
    <xdr:sp macro="" textlink="$B$10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1926" y="8620125"/>
          <a:ext cx="1019174" cy="285750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5D0D4BA-E147-4B8F-B482-03EB612E47C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>
            <a:noFill/>
          </a:endParaRPr>
        </a:p>
      </xdr:txBody>
    </xdr:sp>
    <xdr:clientData/>
  </xdr:twoCellAnchor>
  <xdr:twoCellAnchor>
    <xdr:from>
      <xdr:col>1</xdr:col>
      <xdr:colOff>771525</xdr:colOff>
      <xdr:row>44</xdr:row>
      <xdr:rowOff>190499</xdr:rowOff>
    </xdr:from>
    <xdr:to>
      <xdr:col>4</xdr:col>
      <xdr:colOff>1638300</xdr:colOff>
      <xdr:row>46</xdr:row>
      <xdr:rowOff>95250</xdr:rowOff>
    </xdr:to>
    <xdr:sp macro="" textlink="$B$12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952625" y="8620124"/>
          <a:ext cx="4076700" cy="285751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6F251C-96BF-46D8-8647-54F1CA539B9F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/>
        </a:p>
      </xdr:txBody>
    </xdr:sp>
    <xdr:clientData/>
  </xdr:twoCellAnchor>
  <xdr:oneCellAnchor>
    <xdr:from>
      <xdr:col>1</xdr:col>
      <xdr:colOff>66675</xdr:colOff>
      <xdr:row>45</xdr:row>
      <xdr:rowOff>0</xdr:rowOff>
    </xdr:from>
    <xdr:ext cx="647700" cy="285749"/>
    <xdr:sp macro="" textlink="$B$11">
      <xdr:nvSpPr>
        <xdr:cNvPr id="7" name="TextBox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1247775" y="8620125"/>
          <a:ext cx="647700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24</xdr:row>
      <xdr:rowOff>4761</xdr:rowOff>
    </xdr:from>
    <xdr:to>
      <xdr:col>5</xdr:col>
      <xdr:colOff>0</xdr:colOff>
      <xdr:row>44</xdr:row>
      <xdr:rowOff>9524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45</xdr:row>
      <xdr:rowOff>0</xdr:rowOff>
    </xdr:from>
    <xdr:to>
      <xdr:col>0</xdr:col>
      <xdr:colOff>1181099</xdr:colOff>
      <xdr:row>46</xdr:row>
      <xdr:rowOff>104775</xdr:rowOff>
    </xdr:to>
    <xdr:sp macro="" textlink="$B$10">
      <xdr:nvSpPr>
        <xdr:cNvPr id="5" name="Rectangl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52400" y="8620125"/>
          <a:ext cx="1028699" cy="295275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C8614F0E-B13A-4019-B374-35E478799192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/>
        </a:p>
      </xdr:txBody>
    </xdr:sp>
    <xdr:clientData/>
  </xdr:twoCellAnchor>
  <xdr:twoCellAnchor>
    <xdr:from>
      <xdr:col>1</xdr:col>
      <xdr:colOff>790575</xdr:colOff>
      <xdr:row>45</xdr:row>
      <xdr:rowOff>0</xdr:rowOff>
    </xdr:from>
    <xdr:to>
      <xdr:col>5</xdr:col>
      <xdr:colOff>0</xdr:colOff>
      <xdr:row>46</xdr:row>
      <xdr:rowOff>95250</xdr:rowOff>
    </xdr:to>
    <xdr:sp macro="" textlink="$B$12">
      <xdr:nvSpPr>
        <xdr:cNvPr id="7" name="Rectangl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971675" y="8620125"/>
          <a:ext cx="4067175" cy="285750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1B92629-3F5B-4893-9B7B-721F45EE28A9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/>
        </a:p>
      </xdr:txBody>
    </xdr:sp>
    <xdr:clientData/>
  </xdr:twoCellAnchor>
  <xdr:oneCellAnchor>
    <xdr:from>
      <xdr:col>1</xdr:col>
      <xdr:colOff>57149</xdr:colOff>
      <xdr:row>45</xdr:row>
      <xdr:rowOff>0</xdr:rowOff>
    </xdr:from>
    <xdr:ext cx="666751" cy="285749"/>
    <xdr:sp macro="" textlink="$B$11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238249" y="8620125"/>
          <a:ext cx="666751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24</xdr:row>
      <xdr:rowOff>4762</xdr:rowOff>
    </xdr:from>
    <xdr:to>
      <xdr:col>4</xdr:col>
      <xdr:colOff>1638299</xdr:colOff>
      <xdr:row>43</xdr:row>
      <xdr:rowOff>180976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45</xdr:row>
      <xdr:rowOff>0</xdr:rowOff>
    </xdr:from>
    <xdr:to>
      <xdr:col>1</xdr:col>
      <xdr:colOff>9524</xdr:colOff>
      <xdr:row>46</xdr:row>
      <xdr:rowOff>95250</xdr:rowOff>
    </xdr:to>
    <xdr:sp macro="" textlink="$B$10">
      <xdr:nvSpPr>
        <xdr:cNvPr id="4" name="Rectangl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52399" y="8620125"/>
          <a:ext cx="1038225" cy="285750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3D989B08-0887-44AD-97CC-5E4523930F14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/>
        </a:p>
      </xdr:txBody>
    </xdr:sp>
    <xdr:clientData/>
  </xdr:twoCellAnchor>
  <xdr:twoCellAnchor>
    <xdr:from>
      <xdr:col>1</xdr:col>
      <xdr:colOff>762000</xdr:colOff>
      <xdr:row>45</xdr:row>
      <xdr:rowOff>0</xdr:rowOff>
    </xdr:from>
    <xdr:to>
      <xdr:col>5</xdr:col>
      <xdr:colOff>0</xdr:colOff>
      <xdr:row>46</xdr:row>
      <xdr:rowOff>85725</xdr:rowOff>
    </xdr:to>
    <xdr:sp macro="" textlink="$B$12">
      <xdr:nvSpPr>
        <xdr:cNvPr id="5" name="Rectangl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943100" y="8620125"/>
          <a:ext cx="4095750" cy="276225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5EB1B03A-1C3E-44B8-A388-50599EDDBE48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>
            <a:noFill/>
          </a:endParaRPr>
        </a:p>
      </xdr:txBody>
    </xdr:sp>
    <xdr:clientData/>
  </xdr:twoCellAnchor>
  <xdr:oneCellAnchor>
    <xdr:from>
      <xdr:col>1</xdr:col>
      <xdr:colOff>57149</xdr:colOff>
      <xdr:row>45</xdr:row>
      <xdr:rowOff>0</xdr:rowOff>
    </xdr:from>
    <xdr:ext cx="657226" cy="285749"/>
    <xdr:sp macro="" textlink="$B$11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238249" y="8620125"/>
          <a:ext cx="657226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128587</xdr:colOff>
      <xdr:row>31</xdr:row>
      <xdr:rowOff>9524</xdr:rowOff>
    </xdr:from>
    <xdr:to>
      <xdr:col>4</xdr:col>
      <xdr:colOff>1638300</xdr:colOff>
      <xdr:row>50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52</xdr:row>
      <xdr:rowOff>0</xdr:rowOff>
    </xdr:from>
    <xdr:to>
      <xdr:col>0</xdr:col>
      <xdr:colOff>1123950</xdr:colOff>
      <xdr:row>53</xdr:row>
      <xdr:rowOff>114300</xdr:rowOff>
    </xdr:to>
    <xdr:sp macro="" textlink="$B$10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3825" y="9925050"/>
          <a:ext cx="1000125" cy="304800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38D6807-D7B7-4027-BD2C-EB18C3BC4E9D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/>
        </a:p>
      </xdr:txBody>
    </xdr:sp>
    <xdr:clientData/>
  </xdr:twoCellAnchor>
  <xdr:twoCellAnchor>
    <xdr:from>
      <xdr:col>1</xdr:col>
      <xdr:colOff>561974</xdr:colOff>
      <xdr:row>52</xdr:row>
      <xdr:rowOff>0</xdr:rowOff>
    </xdr:from>
    <xdr:to>
      <xdr:col>4</xdr:col>
      <xdr:colOff>1647824</xdr:colOff>
      <xdr:row>53</xdr:row>
      <xdr:rowOff>114300</xdr:rowOff>
    </xdr:to>
    <xdr:sp macro="" textlink="$B$12">
      <xdr:nvSpPr>
        <xdr:cNvPr id="4" name="Rectangl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885949" y="9925050"/>
          <a:ext cx="4295775" cy="304800"/>
        </a:xfrm>
        <a:prstGeom prst="rect">
          <a:avLst/>
        </a:prstGeom>
        <a:noFill/>
        <a:ln w="9525"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84AC67A2-C318-4503-82C4-5CE3BC3F6B8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 </a:t>
          </a:fld>
          <a:endParaRPr lang="en-US" sz="1100"/>
        </a:p>
      </xdr:txBody>
    </xdr:sp>
    <xdr:clientData/>
  </xdr:twoCellAnchor>
  <xdr:oneCellAnchor>
    <xdr:from>
      <xdr:col>0</xdr:col>
      <xdr:colOff>1181099</xdr:colOff>
      <xdr:row>52</xdr:row>
      <xdr:rowOff>0</xdr:rowOff>
    </xdr:from>
    <xdr:ext cx="647701" cy="304800"/>
    <xdr:sp macro="" textlink="$B$11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181099" y="9925050"/>
          <a:ext cx="647701" cy="30480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24</xdr:row>
      <xdr:rowOff>9525</xdr:rowOff>
    </xdr:from>
    <xdr:to>
      <xdr:col>5</xdr:col>
      <xdr:colOff>0</xdr:colOff>
      <xdr:row>44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762000</xdr:colOff>
      <xdr:row>45</xdr:row>
      <xdr:rowOff>0</xdr:rowOff>
    </xdr:from>
    <xdr:ext cx="4105275" cy="285750"/>
    <xdr:sp macro="" textlink="$B$12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943100" y="8620125"/>
          <a:ext cx="4105275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171449</xdr:colOff>
      <xdr:row>45</xdr:row>
      <xdr:rowOff>0</xdr:rowOff>
    </xdr:from>
    <xdr:ext cx="1009651" cy="285750"/>
    <xdr:sp macro="" textlink="$B$10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71449" y="8620125"/>
          <a:ext cx="1009651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DA036D40-0F36-441C-B207-994C0652A09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47625</xdr:colOff>
      <xdr:row>45</xdr:row>
      <xdr:rowOff>0</xdr:rowOff>
    </xdr:from>
    <xdr:ext cx="666750" cy="285749"/>
    <xdr:sp macro="" textlink="$B$11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228725" y="8620125"/>
          <a:ext cx="666750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24</xdr:row>
      <xdr:rowOff>0</xdr:rowOff>
    </xdr:from>
    <xdr:to>
      <xdr:col>5</xdr:col>
      <xdr:colOff>0</xdr:colOff>
      <xdr:row>44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752475</xdr:colOff>
      <xdr:row>45</xdr:row>
      <xdr:rowOff>0</xdr:rowOff>
    </xdr:from>
    <xdr:ext cx="4095750" cy="285750"/>
    <xdr:sp macro="" textlink="$B$12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933575" y="8620125"/>
          <a:ext cx="4095750" cy="285750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171450</xdr:colOff>
      <xdr:row>44</xdr:row>
      <xdr:rowOff>190499</xdr:rowOff>
    </xdr:from>
    <xdr:ext cx="1009650" cy="285751"/>
    <xdr:sp macro="" textlink="$B$10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71450" y="8620124"/>
          <a:ext cx="1009650" cy="285751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80382ADC-D67C-4A57-8336-E93EBC03C4DD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47624</xdr:colOff>
      <xdr:row>45</xdr:row>
      <xdr:rowOff>0</xdr:rowOff>
    </xdr:from>
    <xdr:ext cx="657225" cy="285749"/>
    <xdr:sp macro="" textlink="$B$11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228724" y="8620125"/>
          <a:ext cx="657225" cy="285749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24</xdr:row>
      <xdr:rowOff>9526</xdr:rowOff>
    </xdr:from>
    <xdr:to>
      <xdr:col>5</xdr:col>
      <xdr:colOff>0</xdr:colOff>
      <xdr:row>44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781049</xdr:colOff>
      <xdr:row>44</xdr:row>
      <xdr:rowOff>190499</xdr:rowOff>
    </xdr:from>
    <xdr:ext cx="4076701" cy="276226"/>
    <xdr:sp macro="" textlink="$B$12">
      <xdr:nvSpPr>
        <xdr:cNvPr id="5" name="TextBox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962149" y="8620124"/>
          <a:ext cx="4076701" cy="27622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4F8C56D6-8253-4841-84F6-8A066F4A3DB4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0</xdr:col>
      <xdr:colOff>161924</xdr:colOff>
      <xdr:row>45</xdr:row>
      <xdr:rowOff>0</xdr:rowOff>
    </xdr:from>
    <xdr:ext cx="1019175" cy="276226"/>
    <xdr:sp macro="" textlink="$B$10">
      <xdr:nvSpPr>
        <xdr:cNvPr id="6" name="TextBox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61924" y="8620125"/>
          <a:ext cx="1019175" cy="27622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7374CD88-F1F5-4025-9EA5-2C0DA3C8F26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en-US" sz="1100"/>
        </a:p>
      </xdr:txBody>
    </xdr:sp>
    <xdr:clientData/>
  </xdr:oneCellAnchor>
  <xdr:oneCellAnchor>
    <xdr:from>
      <xdr:col>1</xdr:col>
      <xdr:colOff>57149</xdr:colOff>
      <xdr:row>45</xdr:row>
      <xdr:rowOff>0</xdr:rowOff>
    </xdr:from>
    <xdr:ext cx="676275" cy="276226"/>
    <xdr:sp macro="" textlink="$B$11">
      <xdr:nvSpPr>
        <xdr:cNvPr id="7" name="TextBox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1238249" y="8620125"/>
          <a:ext cx="676275" cy="276226"/>
        </a:xfrm>
        <a:prstGeom prst="rect">
          <a:avLst/>
        </a:prstGeom>
        <a:noFill/>
        <a:ln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fld id="{2660F27A-EB34-4480-A115-6C7355218365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 </a:t>
          </a:fld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abSelected="1" workbookViewId="0"/>
  </sheetViews>
  <sheetFormatPr defaultRowHeight="15" x14ac:dyDescent="0.25"/>
  <cols>
    <col min="1" max="16384" width="9.140625" style="33"/>
  </cols>
  <sheetData>
    <row r="1" spans="1:1" x14ac:dyDescent="0.25">
      <c r="A1" s="38" t="s">
        <v>104</v>
      </c>
    </row>
    <row r="3" spans="1:1" x14ac:dyDescent="0.25">
      <c r="A3" s="33" t="s">
        <v>54</v>
      </c>
    </row>
    <row r="4" spans="1:1" x14ac:dyDescent="0.25">
      <c r="A4" s="33" t="s">
        <v>99</v>
      </c>
    </row>
    <row r="6" spans="1:1" x14ac:dyDescent="0.25">
      <c r="A6" s="37" t="s">
        <v>53</v>
      </c>
    </row>
    <row r="7" spans="1:1" x14ac:dyDescent="0.25">
      <c r="A7" s="33" t="s">
        <v>102</v>
      </c>
    </row>
    <row r="8" spans="1:1" x14ac:dyDescent="0.25">
      <c r="A8" s="33" t="s">
        <v>103</v>
      </c>
    </row>
    <row r="9" spans="1:1" x14ac:dyDescent="0.25">
      <c r="A9" s="33" t="s">
        <v>46</v>
      </c>
    </row>
    <row r="10" spans="1:1" x14ac:dyDescent="0.25">
      <c r="A10" s="34" t="s">
        <v>49</v>
      </c>
    </row>
    <row r="11" spans="1:1" x14ac:dyDescent="0.25">
      <c r="A11" s="34" t="s">
        <v>50</v>
      </c>
    </row>
    <row r="12" spans="1:1" x14ac:dyDescent="0.25">
      <c r="A12" s="34" t="s">
        <v>90</v>
      </c>
    </row>
    <row r="13" spans="1:1" x14ac:dyDescent="0.25">
      <c r="A13" s="35"/>
    </row>
    <row r="14" spans="1:1" x14ac:dyDescent="0.25">
      <c r="A14" s="37" t="s">
        <v>51</v>
      </c>
    </row>
    <row r="15" spans="1:1" x14ac:dyDescent="0.25">
      <c r="A15" s="37" t="s">
        <v>52</v>
      </c>
    </row>
    <row r="18" spans="1:9" x14ac:dyDescent="0.25">
      <c r="A18" s="32" t="s">
        <v>47</v>
      </c>
      <c r="E18" s="36"/>
      <c r="F18" s="36"/>
      <c r="G18" s="36"/>
      <c r="H18" s="36"/>
      <c r="I18" s="36"/>
    </row>
    <row r="20" spans="1:9" x14ac:dyDescent="0.25">
      <c r="A20" s="33" t="s">
        <v>91</v>
      </c>
    </row>
    <row r="21" spans="1:9" x14ac:dyDescent="0.25">
      <c r="A21" s="33" t="s">
        <v>92</v>
      </c>
    </row>
    <row r="22" spans="1:9" x14ac:dyDescent="0.25">
      <c r="A22" s="33" t="s">
        <v>93</v>
      </c>
    </row>
    <row r="23" spans="1:9" x14ac:dyDescent="0.25">
      <c r="A23" s="33" t="s">
        <v>94</v>
      </c>
    </row>
    <row r="24" spans="1:9" x14ac:dyDescent="0.25">
      <c r="A24" s="33" t="s">
        <v>95</v>
      </c>
    </row>
    <row r="25" spans="1:9" x14ac:dyDescent="0.25">
      <c r="A25" s="33" t="s">
        <v>96</v>
      </c>
    </row>
    <row r="26" spans="1:9" x14ac:dyDescent="0.25">
      <c r="A26" s="33" t="s">
        <v>97</v>
      </c>
    </row>
    <row r="27" spans="1:9" x14ac:dyDescent="0.25">
      <c r="A27" s="33" t="s">
        <v>98</v>
      </c>
    </row>
    <row r="28" spans="1:9" x14ac:dyDescent="0.25">
      <c r="A28" s="33" t="s">
        <v>48</v>
      </c>
    </row>
  </sheetData>
  <sheetProtection algorithmName="SHA-512" hashValue="T6RSO2PnMFdYe8QCWpKoVHUt0reEnII6C0ex974KMnqGDFRABj6saQDuivyo1o3DaJDWjF9OhgpFNA7HplhdRw==" saltValue="aX2CLOVdurWCasxGXy9i6w==" spinCount="100000" sheet="1" objects="1" scenarios="1" selectLockedCells="1" selectUnlockedCells="1"/>
  <pageMargins left="0.7" right="0.7" top="0.75" bottom="0.75" header="0.3" footer="0.3"/>
  <pageSetup scale="7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91"/>
  <sheetViews>
    <sheetView workbookViewId="0">
      <selection activeCell="B10" sqref="B10"/>
    </sheetView>
  </sheetViews>
  <sheetFormatPr defaultRowHeight="15" x14ac:dyDescent="0.25"/>
  <cols>
    <col min="1" max="1" width="17.7109375" style="1" customWidth="1"/>
    <col min="2" max="2" width="16.7109375" style="1" customWidth="1"/>
    <col min="3" max="3" width="17.7109375" style="1" customWidth="1"/>
    <col min="4" max="4" width="13.7109375" style="1" customWidth="1"/>
    <col min="5" max="5" width="24.7109375" style="1" customWidth="1"/>
    <col min="6" max="6" width="13.85546875" style="1" customWidth="1"/>
    <col min="7" max="8" width="16.7109375" style="1" customWidth="1"/>
    <col min="9" max="10" width="9.140625" style="1"/>
    <col min="11" max="11" width="9.140625" style="1" customWidth="1"/>
    <col min="12" max="12" width="7.28515625" style="1" customWidth="1"/>
    <col min="13" max="13" width="7.42578125" style="1" customWidth="1"/>
    <col min="14" max="14" width="7.5703125" style="1" bestFit="1" customWidth="1"/>
    <col min="15" max="15" width="9.42578125" style="1" customWidth="1"/>
    <col min="16" max="16" width="6.28515625" style="1" customWidth="1"/>
    <col min="17" max="17" width="3.42578125" style="1" customWidth="1"/>
    <col min="18" max="18" width="7.7109375" style="1" customWidth="1"/>
    <col min="19" max="19" width="6.140625" style="1" customWidth="1"/>
    <col min="20" max="20" width="4.5703125" style="1" customWidth="1"/>
    <col min="21" max="21" width="5.42578125" style="1" customWidth="1"/>
    <col min="22" max="22" width="6.5703125" style="1" customWidth="1"/>
    <col min="23" max="23" width="6.42578125" style="1" customWidth="1"/>
    <col min="24" max="25" width="9.140625" style="1"/>
    <col min="26" max="26" width="3.7109375" style="1" customWidth="1"/>
    <col min="27" max="27" width="5.42578125" style="1" customWidth="1"/>
    <col min="28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90" t="s">
        <v>101</v>
      </c>
    </row>
    <row r="4" spans="1:8" ht="15.75" x14ac:dyDescent="0.25">
      <c r="A4" s="3"/>
      <c r="B4" s="1" t="s">
        <v>39</v>
      </c>
    </row>
    <row r="5" spans="1:8" ht="15.75" x14ac:dyDescent="0.25">
      <c r="A5" s="3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41" t="s">
        <v>84</v>
      </c>
      <c r="C7" s="41"/>
      <c r="D7" s="41"/>
      <c r="E7" s="41"/>
      <c r="F7" s="41"/>
      <c r="G7" s="84"/>
    </row>
    <row r="8" spans="1:8" x14ac:dyDescent="0.25">
      <c r="A8" s="4" t="s">
        <v>9</v>
      </c>
      <c r="B8" s="1" t="s">
        <v>14</v>
      </c>
    </row>
    <row r="9" spans="1:8" x14ac:dyDescent="0.25">
      <c r="A9" s="4" t="s">
        <v>10</v>
      </c>
      <c r="B9" s="1" t="s">
        <v>13</v>
      </c>
    </row>
    <row r="10" spans="1:8" s="89" customFormat="1" x14ac:dyDescent="0.25">
      <c r="A10" s="4" t="s">
        <v>100</v>
      </c>
      <c r="B10" s="26"/>
    </row>
    <row r="11" spans="1:8" x14ac:dyDescent="0.25">
      <c r="A11" s="4" t="s">
        <v>11</v>
      </c>
      <c r="B11" s="26"/>
    </row>
    <row r="12" spans="1:8" x14ac:dyDescent="0.25">
      <c r="A12" s="4" t="s">
        <v>12</v>
      </c>
      <c r="B12" s="26"/>
      <c r="C12" s="6"/>
      <c r="D12" s="6"/>
    </row>
    <row r="13" spans="1:8" x14ac:dyDescent="0.25">
      <c r="A13" s="4"/>
      <c r="B13" s="17"/>
    </row>
    <row r="14" spans="1:8" x14ac:dyDescent="0.25">
      <c r="A14" s="4"/>
      <c r="B14" s="18" t="s">
        <v>43</v>
      </c>
    </row>
    <row r="15" spans="1:8" x14ac:dyDescent="0.25">
      <c r="A15" s="4"/>
      <c r="B15" s="19" t="s">
        <v>40</v>
      </c>
      <c r="C15" s="9" t="s">
        <v>42</v>
      </c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23" t="s">
        <v>4</v>
      </c>
      <c r="F16" s="9" t="s">
        <v>32</v>
      </c>
      <c r="G16" s="23">
        <f>+B16</f>
        <v>0</v>
      </c>
      <c r="H16" s="23">
        <f>+C16</f>
        <v>0</v>
      </c>
    </row>
    <row r="17" spans="1:8" x14ac:dyDescent="0.25">
      <c r="A17" s="1" t="s">
        <v>2</v>
      </c>
      <c r="B17" s="28"/>
      <c r="C17" s="28"/>
      <c r="D17" s="1">
        <f>+C17+B17</f>
        <v>0</v>
      </c>
      <c r="F17" s="1" t="str">
        <f>+A17</f>
        <v>No</v>
      </c>
      <c r="G17" s="13" t="e">
        <f>+B17/B19</f>
        <v>#DIV/0!</v>
      </c>
      <c r="H17" s="13" t="e">
        <f>+C17/C19</f>
        <v>#DIV/0!</v>
      </c>
    </row>
    <row r="18" spans="1:8" x14ac:dyDescent="0.25">
      <c r="A18" s="1" t="s">
        <v>3</v>
      </c>
      <c r="B18" s="28"/>
      <c r="C18" s="28"/>
      <c r="D18" s="1">
        <f>+C18+B18</f>
        <v>0</v>
      </c>
      <c r="F18" s="1" t="str">
        <f>+A18</f>
        <v>Yes</v>
      </c>
      <c r="G18" s="13" t="e">
        <f>+B18/B19</f>
        <v>#DIV/0!</v>
      </c>
      <c r="H18" s="13" t="e">
        <f>+C18/C19</f>
        <v>#DIV/0!</v>
      </c>
    </row>
    <row r="19" spans="1:8" x14ac:dyDescent="0.25">
      <c r="A19" s="1" t="s">
        <v>4</v>
      </c>
      <c r="B19" s="1">
        <f>+B18+B17</f>
        <v>0</v>
      </c>
      <c r="C19" s="1">
        <f>+C18+C17</f>
        <v>0</v>
      </c>
      <c r="D19" s="1">
        <f>+C19+B19</f>
        <v>0</v>
      </c>
      <c r="F19" s="1" t="s">
        <v>4</v>
      </c>
      <c r="G19" s="13" t="e">
        <f>SUM(G17:G18)</f>
        <v>#DIV/0!</v>
      </c>
      <c r="H19" s="13" t="e">
        <f>SUM(H17:H18)</f>
        <v>#DIV/0!</v>
      </c>
    </row>
    <row r="20" spans="1:8" x14ac:dyDescent="0.25">
      <c r="G20" s="13"/>
      <c r="H20" s="13"/>
    </row>
    <row r="21" spans="1:8" x14ac:dyDescent="0.25">
      <c r="B21" s="7"/>
      <c r="C21" s="7"/>
      <c r="G21" s="13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zero",IF(AND(D90&lt;0.05,D90&gt;0.01),"Distributions differ at the .05 level",IF(D89&gt;0,"Data distribution will not support calculation of a Chi-square value",IF(D90&lt;=0.01,"Distributions differ at the .01 level","No difference between distributions"))))</f>
        <v>Chi-square cannot be calculated if a row total is zero</v>
      </c>
      <c r="C22" s="2"/>
      <c r="D22" s="15"/>
      <c r="E22" s="15"/>
    </row>
    <row r="23" spans="1:8" x14ac:dyDescent="0.25">
      <c r="A23" s="20"/>
      <c r="B23" s="7"/>
      <c r="C23" s="20"/>
      <c r="D23" s="7"/>
      <c r="E23" s="7"/>
    </row>
    <row r="27" spans="1:8" x14ac:dyDescent="0.25">
      <c r="A27" s="5"/>
    </row>
    <row r="76" spans="1:4" hidden="1" x14ac:dyDescent="0.25">
      <c r="A76" s="1" t="s">
        <v>1</v>
      </c>
    </row>
    <row r="77" spans="1:4" hidden="1" x14ac:dyDescent="0.25">
      <c r="A77" s="1" t="s">
        <v>2</v>
      </c>
      <c r="B77" s="16" t="e">
        <f>+D17*B19/D19</f>
        <v>#DIV/0!</v>
      </c>
      <c r="C77" s="16" t="e">
        <f>+D17*C19/D19</f>
        <v>#DIV/0!</v>
      </c>
      <c r="D77" s="1" t="e">
        <f>SUM(B77:C77)</f>
        <v>#DIV/0!</v>
      </c>
    </row>
    <row r="78" spans="1:4" hidden="1" x14ac:dyDescent="0.25">
      <c r="A78" s="1" t="s">
        <v>3</v>
      </c>
      <c r="B78" s="16" t="e">
        <f>+D18*B19/D19</f>
        <v>#DIV/0!</v>
      </c>
      <c r="C78" s="16" t="e">
        <f>+D18*C19/D19</f>
        <v>#DIV/0!</v>
      </c>
      <c r="D78" s="1" t="e">
        <f>SUM(B78:C78)</f>
        <v>#DIV/0!</v>
      </c>
    </row>
    <row r="79" spans="1:4" hidden="1" x14ac:dyDescent="0.25">
      <c r="A79" s="1" t="s">
        <v>4</v>
      </c>
      <c r="B79" s="16" t="e">
        <f>+B78+B77</f>
        <v>#DIV/0!</v>
      </c>
      <c r="C79" s="16" t="e">
        <f>+C78+C77</f>
        <v>#DIV/0!</v>
      </c>
      <c r="D79" s="1" t="e">
        <f>+D78+D77</f>
        <v>#DIV/0!</v>
      </c>
    </row>
    <row r="80" spans="1:4" hidden="1" x14ac:dyDescent="0.25">
      <c r="B80" s="16"/>
      <c r="C80" s="16"/>
    </row>
    <row r="81" spans="1:4" hidden="1" x14ac:dyDescent="0.25">
      <c r="B81" s="16"/>
      <c r="C81" s="16"/>
    </row>
    <row r="82" spans="1:4" hidden="1" x14ac:dyDescent="0.25">
      <c r="B82" s="16"/>
      <c r="C82" s="16"/>
    </row>
    <row r="83" spans="1:4" hidden="1" x14ac:dyDescent="0.25">
      <c r="B83" s="16"/>
      <c r="C83" s="16"/>
    </row>
    <row r="84" spans="1:4" hidden="1" x14ac:dyDescent="0.25">
      <c r="B84" s="16"/>
      <c r="C84" s="16"/>
    </row>
    <row r="85" spans="1:4" hidden="1" x14ac:dyDescent="0.25">
      <c r="B85" s="16"/>
      <c r="C85" s="16"/>
    </row>
    <row r="86" spans="1:4" hidden="1" x14ac:dyDescent="0.25">
      <c r="B86" s="16"/>
      <c r="C86" s="16"/>
    </row>
    <row r="87" spans="1:4" hidden="1" x14ac:dyDescent="0.25">
      <c r="B87" s="16"/>
      <c r="C87" s="16"/>
    </row>
    <row r="88" spans="1:4" hidden="1" x14ac:dyDescent="0.25">
      <c r="B88" s="1" t="e">
        <f>SUM(B77:B85)</f>
        <v>#DIV/0!</v>
      </c>
      <c r="C88" s="1" t="e">
        <f>SUM(C77:C85)</f>
        <v>#DIV/0!</v>
      </c>
      <c r="D88" s="1" t="e">
        <f>SUM(B88:C88)</f>
        <v>#DIV/0!</v>
      </c>
    </row>
    <row r="89" spans="1:4" hidden="1" x14ac:dyDescent="0.25">
      <c r="D89" s="24">
        <f>+COUNTIF(B77:C78,"&lt;5")</f>
        <v>0</v>
      </c>
    </row>
    <row r="90" spans="1:4" hidden="1" x14ac:dyDescent="0.25">
      <c r="A90" s="21" t="s">
        <v>5</v>
      </c>
      <c r="B90" s="21"/>
      <c r="C90" s="22"/>
      <c r="D90" s="1" t="e">
        <f>+CHITEST(B17:C18,B77:C78)</f>
        <v>#DIV/0!</v>
      </c>
    </row>
    <row r="91" spans="1:4" hidden="1" x14ac:dyDescent="0.25">
      <c r="A91" s="21"/>
      <c r="B91" s="21"/>
      <c r="C91" s="22"/>
    </row>
  </sheetData>
  <sheetProtection algorithmName="SHA-512" hashValue="C0wmD/uvg5sihvAVC92ZXaw1uddb/KAwRotHWqPBUfM6r2vHZZSF+R0JmTnwwOAm7PlYIetBGIdaj6q2NlpUcg==" saltValue="VGW0rLzzJBLmSnUCOxFTrw==" spinCount="100000" sheet="1" objects="1" scenarios="1" selectLockedCells="1"/>
  <mergeCells count="1">
    <mergeCell ref="G15:H15"/>
  </mergeCells>
  <pageMargins left="0.25" right="0.25" top="0.75" bottom="0.75" header="0.3" footer="0.3"/>
  <pageSetup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90"/>
  <sheetViews>
    <sheetView topLeftCell="A2" workbookViewId="0">
      <selection activeCell="B10" sqref="B10"/>
    </sheetView>
  </sheetViews>
  <sheetFormatPr defaultRowHeight="15" x14ac:dyDescent="0.25"/>
  <cols>
    <col min="1" max="1" width="17.7109375" style="1" customWidth="1"/>
    <col min="2" max="2" width="16.7109375" style="1" customWidth="1"/>
    <col min="3" max="3" width="17.7109375" style="1" customWidth="1"/>
    <col min="4" max="4" width="13.7109375" style="1" customWidth="1"/>
    <col min="5" max="5" width="24.7109375" style="1" customWidth="1"/>
    <col min="6" max="6" width="13.7109375" style="1" customWidth="1"/>
    <col min="7" max="8" width="16.7109375" style="1" customWidth="1"/>
    <col min="9" max="10" width="9.140625" style="1"/>
    <col min="11" max="11" width="9.140625" style="1" customWidth="1"/>
    <col min="12" max="12" width="7.28515625" style="1" customWidth="1"/>
    <col min="13" max="13" width="7.42578125" style="1" customWidth="1"/>
    <col min="14" max="14" width="7.5703125" style="1" bestFit="1" customWidth="1"/>
    <col min="15" max="15" width="9.42578125" style="1" customWidth="1"/>
    <col min="16" max="16" width="6.28515625" style="1" customWidth="1"/>
    <col min="17" max="17" width="3.42578125" style="1" customWidth="1"/>
    <col min="18" max="18" width="7.7109375" style="1" customWidth="1"/>
    <col min="19" max="19" width="6.140625" style="1" customWidth="1"/>
    <col min="20" max="20" width="4.5703125" style="1" customWidth="1"/>
    <col min="21" max="21" width="5.42578125" style="1" customWidth="1"/>
    <col min="22" max="22" width="6.5703125" style="1" customWidth="1"/>
    <col min="23" max="23" width="6.42578125" style="1" customWidth="1"/>
    <col min="24" max="25" width="9.140625" style="1"/>
    <col min="26" max="26" width="3.7109375" style="1" customWidth="1"/>
    <col min="27" max="27" width="5.42578125" style="1" customWidth="1"/>
    <col min="28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90" t="s">
        <v>101</v>
      </c>
    </row>
    <row r="4" spans="1:8" ht="15.75" x14ac:dyDescent="0.25">
      <c r="A4" s="3"/>
      <c r="B4" s="1" t="s">
        <v>39</v>
      </c>
    </row>
    <row r="5" spans="1:8" ht="15.75" x14ac:dyDescent="0.25">
      <c r="A5" s="3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92" t="s">
        <v>58</v>
      </c>
      <c r="C7" s="92"/>
      <c r="D7" s="92"/>
      <c r="E7" s="92"/>
      <c r="F7" s="92"/>
    </row>
    <row r="8" spans="1:8" x14ac:dyDescent="0.25">
      <c r="A8" s="4" t="s">
        <v>9</v>
      </c>
      <c r="B8" s="1" t="s">
        <v>14</v>
      </c>
    </row>
    <row r="9" spans="1:8" x14ac:dyDescent="0.25">
      <c r="A9" s="4" t="s">
        <v>10</v>
      </c>
      <c r="B9" s="93" t="s">
        <v>13</v>
      </c>
      <c r="C9" s="93"/>
    </row>
    <row r="10" spans="1:8" s="89" customFormat="1" x14ac:dyDescent="0.25">
      <c r="A10" s="4" t="s">
        <v>100</v>
      </c>
      <c r="B10" s="26"/>
    </row>
    <row r="11" spans="1:8" x14ac:dyDescent="0.25">
      <c r="A11" s="4" t="s">
        <v>11</v>
      </c>
      <c r="B11" s="26"/>
    </row>
    <row r="12" spans="1:8" x14ac:dyDescent="0.25">
      <c r="A12" s="4" t="s">
        <v>12</v>
      </c>
      <c r="B12" s="26"/>
      <c r="C12" s="6"/>
      <c r="D12" s="6"/>
    </row>
    <row r="13" spans="1:8" x14ac:dyDescent="0.25">
      <c r="A13" s="4"/>
      <c r="B13" s="17"/>
    </row>
    <row r="14" spans="1:8" x14ac:dyDescent="0.25">
      <c r="A14" s="4"/>
      <c r="B14" s="18" t="s">
        <v>43</v>
      </c>
    </row>
    <row r="15" spans="1:8" x14ac:dyDescent="0.25">
      <c r="A15" s="4"/>
      <c r="B15" s="19" t="s">
        <v>40</v>
      </c>
      <c r="C15" s="9" t="s">
        <v>42</v>
      </c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23" t="s">
        <v>4</v>
      </c>
      <c r="F16" s="9" t="s">
        <v>32</v>
      </c>
      <c r="G16" s="11">
        <f>+B16</f>
        <v>0</v>
      </c>
      <c r="H16" s="11">
        <f>+C16</f>
        <v>0</v>
      </c>
    </row>
    <row r="17" spans="1:8" x14ac:dyDescent="0.25">
      <c r="A17" s="1" t="s">
        <v>2</v>
      </c>
      <c r="B17" s="28"/>
      <c r="C17" s="28"/>
      <c r="D17" s="1">
        <f>+C17+B17</f>
        <v>0</v>
      </c>
      <c r="F17" s="1" t="str">
        <f>+A17</f>
        <v>No</v>
      </c>
      <c r="G17" s="13" t="e">
        <f>+B17/B19</f>
        <v>#DIV/0!</v>
      </c>
      <c r="H17" s="13" t="e">
        <f>+C17/C19</f>
        <v>#DIV/0!</v>
      </c>
    </row>
    <row r="18" spans="1:8" x14ac:dyDescent="0.25">
      <c r="A18" s="1" t="s">
        <v>3</v>
      </c>
      <c r="B18" s="28"/>
      <c r="C18" s="28"/>
      <c r="D18" s="1">
        <f>+C18+B18</f>
        <v>0</v>
      </c>
      <c r="F18" s="1" t="str">
        <f>+A18</f>
        <v>Yes</v>
      </c>
      <c r="G18" s="13" t="e">
        <f>+B18/B19</f>
        <v>#DIV/0!</v>
      </c>
      <c r="H18" s="13" t="e">
        <f>+C18/C19</f>
        <v>#DIV/0!</v>
      </c>
    </row>
    <row r="19" spans="1:8" x14ac:dyDescent="0.25">
      <c r="A19" s="1" t="s">
        <v>4</v>
      </c>
      <c r="B19" s="1">
        <f>+B18+B17</f>
        <v>0</v>
      </c>
      <c r="C19" s="1">
        <f>+C18+C17</f>
        <v>0</v>
      </c>
      <c r="D19" s="1">
        <f>+C19+B19</f>
        <v>0</v>
      </c>
      <c r="F19" s="1" t="s">
        <v>34</v>
      </c>
      <c r="G19" s="13" t="e">
        <f>SUM(G17:G18)</f>
        <v>#DIV/0!</v>
      </c>
      <c r="H19" s="13" t="e">
        <f>SUM(H17:H18)</f>
        <v>#DIV/0!</v>
      </c>
    </row>
    <row r="20" spans="1:8" x14ac:dyDescent="0.25">
      <c r="G20" s="13"/>
      <c r="H20" s="13"/>
    </row>
    <row r="21" spans="1:8" x14ac:dyDescent="0.25">
      <c r="B21" s="7"/>
      <c r="C21" s="7"/>
      <c r="G21" s="13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zero",IF(AND(D89&lt;0.05,D89&gt;0.01),"Distributions differ at the .05 level",IF(D88&gt;0,"Data distribution will not support calculation of a Chi-square value",IF(D89&lt;=0.01,"Distributions differ at the .01 level","No difference between distributions"))))</f>
        <v>Chi-square cannot be calculated if a row total is zero</v>
      </c>
      <c r="C22" s="2"/>
      <c r="D22" s="15"/>
      <c r="E22" s="15"/>
    </row>
    <row r="23" spans="1:8" s="7" customFormat="1" x14ac:dyDescent="0.25">
      <c r="A23" s="20"/>
      <c r="C23" s="20"/>
    </row>
    <row r="24" spans="1:8" s="7" customFormat="1" x14ac:dyDescent="0.25">
      <c r="A24" s="20"/>
      <c r="C24" s="20"/>
    </row>
    <row r="26" spans="1:8" x14ac:dyDescent="0.25">
      <c r="A26" s="5"/>
    </row>
    <row r="75" spans="1:4" hidden="1" x14ac:dyDescent="0.25">
      <c r="A75" s="1" t="s">
        <v>1</v>
      </c>
    </row>
    <row r="76" spans="1:4" hidden="1" x14ac:dyDescent="0.25">
      <c r="A76" s="1" t="s">
        <v>2</v>
      </c>
      <c r="B76" s="16" t="e">
        <f>+D17*B19/D19</f>
        <v>#DIV/0!</v>
      </c>
      <c r="C76" s="16" t="e">
        <f>+D17*C19/D19</f>
        <v>#DIV/0!</v>
      </c>
      <c r="D76" s="1" t="e">
        <f>SUM(B76:C76)</f>
        <v>#DIV/0!</v>
      </c>
    </row>
    <row r="77" spans="1:4" hidden="1" x14ac:dyDescent="0.25">
      <c r="A77" s="1" t="s">
        <v>3</v>
      </c>
      <c r="B77" s="16" t="e">
        <f>+D18*B19/D19</f>
        <v>#DIV/0!</v>
      </c>
      <c r="C77" s="16" t="e">
        <f>+D18*C19/D19</f>
        <v>#DIV/0!</v>
      </c>
      <c r="D77" s="1" t="e">
        <f>SUM(B77:C77)</f>
        <v>#DIV/0!</v>
      </c>
    </row>
    <row r="78" spans="1:4" hidden="1" x14ac:dyDescent="0.25">
      <c r="A78" s="1" t="s">
        <v>4</v>
      </c>
      <c r="B78" s="16" t="e">
        <f>+B77+B76</f>
        <v>#DIV/0!</v>
      </c>
      <c r="C78" s="16" t="e">
        <f>+C77+C76</f>
        <v>#DIV/0!</v>
      </c>
      <c r="D78" s="1" t="e">
        <f>+D77+D76</f>
        <v>#DIV/0!</v>
      </c>
    </row>
    <row r="79" spans="1:4" hidden="1" x14ac:dyDescent="0.25">
      <c r="B79" s="16"/>
      <c r="C79" s="16"/>
    </row>
    <row r="80" spans="1:4" hidden="1" x14ac:dyDescent="0.25">
      <c r="B80" s="16"/>
      <c r="C80" s="16"/>
    </row>
    <row r="81" spans="1:4" hidden="1" x14ac:dyDescent="0.25">
      <c r="B81" s="16"/>
      <c r="C81" s="16"/>
    </row>
    <row r="82" spans="1:4" hidden="1" x14ac:dyDescent="0.25">
      <c r="B82" s="16"/>
      <c r="C82" s="16"/>
    </row>
    <row r="83" spans="1:4" hidden="1" x14ac:dyDescent="0.25">
      <c r="B83" s="16"/>
      <c r="C83" s="16"/>
    </row>
    <row r="84" spans="1:4" hidden="1" x14ac:dyDescent="0.25">
      <c r="B84" s="16"/>
      <c r="C84" s="16"/>
    </row>
    <row r="85" spans="1:4" hidden="1" x14ac:dyDescent="0.25">
      <c r="B85" s="16"/>
      <c r="C85" s="16"/>
    </row>
    <row r="86" spans="1:4" hidden="1" x14ac:dyDescent="0.25">
      <c r="B86" s="16"/>
      <c r="C86" s="16"/>
    </row>
    <row r="87" spans="1:4" hidden="1" x14ac:dyDescent="0.25">
      <c r="B87" s="1" t="e">
        <f>SUM(B76:B84)</f>
        <v>#DIV/0!</v>
      </c>
      <c r="C87" s="1" t="e">
        <f>SUM(C76:C84)</f>
        <v>#DIV/0!</v>
      </c>
      <c r="D87" s="1" t="e">
        <f>SUM(B87:C87)</f>
        <v>#DIV/0!</v>
      </c>
    </row>
    <row r="88" spans="1:4" hidden="1" x14ac:dyDescent="0.25">
      <c r="D88" s="1">
        <f>+COUNTIF(B76:C77,"&lt;5")</f>
        <v>0</v>
      </c>
    </row>
    <row r="89" spans="1:4" hidden="1" x14ac:dyDescent="0.25">
      <c r="A89" s="21" t="s">
        <v>5</v>
      </c>
      <c r="B89" s="21"/>
      <c r="C89" s="22"/>
      <c r="D89" s="1" t="e">
        <f>+CHITEST(B17:C18,B76:C77)</f>
        <v>#DIV/0!</v>
      </c>
    </row>
    <row r="90" spans="1:4" hidden="1" x14ac:dyDescent="0.25">
      <c r="A90" s="21"/>
      <c r="B90" s="21"/>
      <c r="C90" s="22"/>
    </row>
  </sheetData>
  <sheetProtection algorithmName="SHA-512" hashValue="A/kTDhTGLjQiNh6iAwPJG+2CFQrcLn0n64okYhy+klWWSnduJirm7gJjRoXwHk6AgjMtyvtbv3NAFwNnv0jLqA==" saltValue="uU0jXlsURGncP4+GqyN4pw==" spinCount="100000" sheet="1" objects="1" scenarios="1" selectLockedCells="1"/>
  <mergeCells count="3">
    <mergeCell ref="G15:H15"/>
    <mergeCell ref="B7:F7"/>
    <mergeCell ref="B9:C9"/>
  </mergeCells>
  <pageMargins left="0.25" right="0.25" top="0.75" bottom="0.75" header="0.3" footer="0.3"/>
  <pageSetup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90"/>
  <sheetViews>
    <sheetView zoomScaleNormal="100" workbookViewId="0">
      <selection activeCell="B10" sqref="B10"/>
    </sheetView>
  </sheetViews>
  <sheetFormatPr defaultRowHeight="15" x14ac:dyDescent="0.25"/>
  <cols>
    <col min="1" max="1" width="17.7109375" style="1" customWidth="1"/>
    <col min="2" max="2" width="16.7109375" style="1" customWidth="1"/>
    <col min="3" max="3" width="17.7109375" style="1" customWidth="1"/>
    <col min="4" max="4" width="13.7109375" style="1" customWidth="1"/>
    <col min="5" max="5" width="24.7109375" style="1" customWidth="1"/>
    <col min="6" max="6" width="13.7109375" style="1" customWidth="1"/>
    <col min="7" max="8" width="16.7109375" style="1" customWidth="1"/>
    <col min="9" max="10" width="9.140625" style="1"/>
    <col min="11" max="11" width="9.140625" style="1" customWidth="1"/>
    <col min="12" max="12" width="7.28515625" style="1" customWidth="1"/>
    <col min="13" max="13" width="7.42578125" style="1" customWidth="1"/>
    <col min="14" max="14" width="7.5703125" style="1" bestFit="1" customWidth="1"/>
    <col min="15" max="15" width="9.42578125" style="1" customWidth="1"/>
    <col min="16" max="16" width="6.28515625" style="1" customWidth="1"/>
    <col min="17" max="17" width="3.42578125" style="1" customWidth="1"/>
    <col min="18" max="18" width="7.7109375" style="1" customWidth="1"/>
    <col min="19" max="19" width="6.140625" style="1" customWidth="1"/>
    <col min="20" max="20" width="4.5703125" style="1" customWidth="1"/>
    <col min="21" max="21" width="5.42578125" style="1" customWidth="1"/>
    <col min="22" max="22" width="6.5703125" style="1" customWidth="1"/>
    <col min="23" max="23" width="6.42578125" style="1" customWidth="1"/>
    <col min="24" max="25" width="9.140625" style="1"/>
    <col min="26" max="26" width="3.7109375" style="1" customWidth="1"/>
    <col min="27" max="27" width="5.42578125" style="1" customWidth="1"/>
    <col min="28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90" t="s">
        <v>101</v>
      </c>
    </row>
    <row r="4" spans="1:8" ht="15.75" x14ac:dyDescent="0.25">
      <c r="A4" s="3"/>
      <c r="B4" s="1" t="s">
        <v>39</v>
      </c>
    </row>
    <row r="5" spans="1:8" ht="15.75" x14ac:dyDescent="0.25">
      <c r="A5" s="3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92" t="s">
        <v>59</v>
      </c>
      <c r="C7" s="92"/>
      <c r="D7" s="92"/>
      <c r="E7" s="92"/>
    </row>
    <row r="8" spans="1:8" x14ac:dyDescent="0.25">
      <c r="A8" s="4" t="s">
        <v>9</v>
      </c>
      <c r="B8" s="1" t="s">
        <v>14</v>
      </c>
    </row>
    <row r="9" spans="1:8" x14ac:dyDescent="0.25">
      <c r="A9" s="4" t="s">
        <v>10</v>
      </c>
      <c r="B9" s="1" t="s">
        <v>13</v>
      </c>
    </row>
    <row r="10" spans="1:8" s="89" customFormat="1" x14ac:dyDescent="0.25">
      <c r="A10" s="4" t="s">
        <v>100</v>
      </c>
      <c r="B10" s="26"/>
    </row>
    <row r="11" spans="1:8" x14ac:dyDescent="0.25">
      <c r="A11" s="4" t="s">
        <v>11</v>
      </c>
      <c r="B11" s="26"/>
    </row>
    <row r="12" spans="1:8" x14ac:dyDescent="0.25">
      <c r="A12" s="4" t="s">
        <v>12</v>
      </c>
      <c r="B12" s="26"/>
      <c r="C12" s="6"/>
      <c r="D12" s="6"/>
    </row>
    <row r="13" spans="1:8" x14ac:dyDescent="0.25">
      <c r="A13" s="4"/>
      <c r="B13" s="17"/>
    </row>
    <row r="14" spans="1:8" x14ac:dyDescent="0.25">
      <c r="A14" s="4"/>
      <c r="B14" s="18" t="s">
        <v>43</v>
      </c>
    </row>
    <row r="15" spans="1:8" x14ac:dyDescent="0.25">
      <c r="A15" s="4"/>
      <c r="B15" s="19" t="s">
        <v>40</v>
      </c>
      <c r="C15" s="9" t="s">
        <v>42</v>
      </c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23" t="s">
        <v>4</v>
      </c>
      <c r="F16" s="9" t="s">
        <v>32</v>
      </c>
      <c r="G16" s="23">
        <f>+B16</f>
        <v>0</v>
      </c>
      <c r="H16" s="23">
        <f>+C16</f>
        <v>0</v>
      </c>
    </row>
    <row r="17" spans="1:8" x14ac:dyDescent="0.25">
      <c r="A17" s="1" t="s">
        <v>2</v>
      </c>
      <c r="B17" s="28"/>
      <c r="C17" s="28"/>
      <c r="D17" s="1">
        <f>+C17+B17</f>
        <v>0</v>
      </c>
      <c r="F17" s="1" t="str">
        <f>+A17</f>
        <v>No</v>
      </c>
      <c r="G17" s="13" t="e">
        <f>+B17/B19</f>
        <v>#DIV/0!</v>
      </c>
      <c r="H17" s="13" t="e">
        <f>+C17/C19</f>
        <v>#DIV/0!</v>
      </c>
    </row>
    <row r="18" spans="1:8" x14ac:dyDescent="0.25">
      <c r="A18" s="1" t="s">
        <v>3</v>
      </c>
      <c r="B18" s="28"/>
      <c r="C18" s="28"/>
      <c r="D18" s="1">
        <f>+C18+B18</f>
        <v>0</v>
      </c>
      <c r="F18" s="1" t="str">
        <f>+A18</f>
        <v>Yes</v>
      </c>
      <c r="G18" s="13" t="e">
        <f>+B18/B19</f>
        <v>#DIV/0!</v>
      </c>
      <c r="H18" s="13" t="e">
        <f>+C18/C19</f>
        <v>#DIV/0!</v>
      </c>
    </row>
    <row r="19" spans="1:8" x14ac:dyDescent="0.25">
      <c r="A19" s="1" t="s">
        <v>4</v>
      </c>
      <c r="B19" s="1">
        <f>+B18+B17</f>
        <v>0</v>
      </c>
      <c r="C19" s="1">
        <f>+C18+C17</f>
        <v>0</v>
      </c>
      <c r="D19" s="1">
        <f>+C19+B19</f>
        <v>0</v>
      </c>
      <c r="F19" s="1" t="s">
        <v>4</v>
      </c>
      <c r="G19" s="13" t="e">
        <f>SUM(G17:G18)</f>
        <v>#DIV/0!</v>
      </c>
      <c r="H19" s="13" t="e">
        <f>SUM(H17:H18)</f>
        <v>#DIV/0!</v>
      </c>
    </row>
    <row r="20" spans="1:8" x14ac:dyDescent="0.25">
      <c r="G20" s="13"/>
      <c r="H20" s="13"/>
    </row>
    <row r="21" spans="1:8" x14ac:dyDescent="0.25">
      <c r="B21" s="7"/>
      <c r="C21" s="7"/>
      <c r="G21" s="13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zero",IF(AND(D89&lt;0.05,D89&gt;0.01),"Distributions differ at the .05 level",IF(D88&gt;0,"Data distribution will not support calculation of a Chi-square value",IF(D89&lt;=0.01,"Distributions differ at the .01 level","No difference between distributions"))))</f>
        <v>Chi-square cannot be calculated if a row total is zero</v>
      </c>
      <c r="C22" s="2"/>
      <c r="D22" s="15"/>
      <c r="E22" s="15"/>
    </row>
    <row r="23" spans="1:8" x14ac:dyDescent="0.25">
      <c r="A23" s="20"/>
      <c r="B23" s="7"/>
      <c r="C23" s="20"/>
      <c r="D23" s="7"/>
      <c r="E23" s="7"/>
    </row>
    <row r="24" spans="1:8" x14ac:dyDescent="0.25">
      <c r="A24" s="20"/>
      <c r="B24" s="7"/>
      <c r="C24" s="20"/>
      <c r="D24" s="7"/>
      <c r="E24" s="7"/>
    </row>
    <row r="26" spans="1:8" x14ac:dyDescent="0.25">
      <c r="A26" s="5"/>
    </row>
    <row r="75" spans="1:4" hidden="1" x14ac:dyDescent="0.25">
      <c r="A75" s="1" t="s">
        <v>1</v>
      </c>
    </row>
    <row r="76" spans="1:4" hidden="1" x14ac:dyDescent="0.25">
      <c r="A76" s="1" t="s">
        <v>2</v>
      </c>
      <c r="B76" s="16" t="e">
        <f>+D17*B19/D19</f>
        <v>#DIV/0!</v>
      </c>
      <c r="C76" s="16" t="e">
        <f>+D17*C19/D19</f>
        <v>#DIV/0!</v>
      </c>
      <c r="D76" s="1" t="e">
        <f>SUM(B76:C76)</f>
        <v>#DIV/0!</v>
      </c>
    </row>
    <row r="77" spans="1:4" hidden="1" x14ac:dyDescent="0.25">
      <c r="A77" s="1" t="s">
        <v>3</v>
      </c>
      <c r="B77" s="16" t="e">
        <f>+D18*B19/D19</f>
        <v>#DIV/0!</v>
      </c>
      <c r="C77" s="16" t="e">
        <f>+D18*C19/D19</f>
        <v>#DIV/0!</v>
      </c>
      <c r="D77" s="1" t="e">
        <f>SUM(B77:C77)</f>
        <v>#DIV/0!</v>
      </c>
    </row>
    <row r="78" spans="1:4" hidden="1" x14ac:dyDescent="0.25">
      <c r="A78" s="1" t="s">
        <v>4</v>
      </c>
      <c r="B78" s="16" t="e">
        <f>+B77+B76</f>
        <v>#DIV/0!</v>
      </c>
      <c r="C78" s="16" t="e">
        <f>+C77+C76</f>
        <v>#DIV/0!</v>
      </c>
      <c r="D78" s="1" t="e">
        <f>+D77+D76</f>
        <v>#DIV/0!</v>
      </c>
    </row>
    <row r="79" spans="1:4" hidden="1" x14ac:dyDescent="0.25">
      <c r="B79" s="16"/>
      <c r="C79" s="16"/>
    </row>
    <row r="80" spans="1:4" hidden="1" x14ac:dyDescent="0.25">
      <c r="B80" s="16"/>
      <c r="C80" s="16"/>
    </row>
    <row r="81" spans="1:4" hidden="1" x14ac:dyDescent="0.25">
      <c r="B81" s="16"/>
      <c r="C81" s="16"/>
    </row>
    <row r="82" spans="1:4" hidden="1" x14ac:dyDescent="0.25">
      <c r="B82" s="16"/>
      <c r="C82" s="16"/>
    </row>
    <row r="83" spans="1:4" hidden="1" x14ac:dyDescent="0.25">
      <c r="B83" s="16"/>
      <c r="C83" s="16"/>
    </row>
    <row r="84" spans="1:4" hidden="1" x14ac:dyDescent="0.25">
      <c r="B84" s="16"/>
      <c r="C84" s="16"/>
    </row>
    <row r="85" spans="1:4" hidden="1" x14ac:dyDescent="0.25">
      <c r="B85" s="16"/>
      <c r="C85" s="16"/>
    </row>
    <row r="86" spans="1:4" hidden="1" x14ac:dyDescent="0.25">
      <c r="B86" s="16"/>
      <c r="C86" s="16"/>
    </row>
    <row r="87" spans="1:4" hidden="1" x14ac:dyDescent="0.25">
      <c r="B87" s="1" t="e">
        <f>SUM(B76:B84)</f>
        <v>#DIV/0!</v>
      </c>
      <c r="C87" s="1" t="e">
        <f>SUM(C76:C84)</f>
        <v>#DIV/0!</v>
      </c>
      <c r="D87" s="1" t="e">
        <f>SUM(B87:C87)</f>
        <v>#DIV/0!</v>
      </c>
    </row>
    <row r="88" spans="1:4" hidden="1" x14ac:dyDescent="0.25">
      <c r="D88" s="24">
        <f>+COUNTIF(B76:C77,"&lt;5")</f>
        <v>0</v>
      </c>
    </row>
    <row r="89" spans="1:4" hidden="1" x14ac:dyDescent="0.25">
      <c r="A89" s="21" t="s">
        <v>5</v>
      </c>
      <c r="B89" s="21"/>
      <c r="C89" s="22"/>
      <c r="D89" s="1" t="e">
        <f>+CHITEST(B17:C18,B76:C77)</f>
        <v>#DIV/0!</v>
      </c>
    </row>
    <row r="90" spans="1:4" hidden="1" x14ac:dyDescent="0.25">
      <c r="A90" s="21"/>
      <c r="B90" s="21"/>
      <c r="C90" s="22"/>
    </row>
  </sheetData>
  <sheetProtection algorithmName="SHA-512" hashValue="+kLNWHi3ur08xi6erqGn1JNUw6GE8k5mJPnciO3BiVzET0jM0DfRKoWubiEKmoUycjJzzhDBLkWAdDXSo+edLw==" saltValue="LhepsNIiT9if/mIaWYwzWQ==" spinCount="100000" sheet="1" objects="1" scenarios="1" selectLockedCells="1"/>
  <mergeCells count="2">
    <mergeCell ref="G15:H15"/>
    <mergeCell ref="B7:E7"/>
  </mergeCells>
  <pageMargins left="0.25" right="0.25" top="0.75" bottom="0.75" header="0.3" footer="0.3"/>
  <pageSetup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91"/>
  <sheetViews>
    <sheetView workbookViewId="0">
      <selection activeCell="B10" sqref="B10"/>
    </sheetView>
  </sheetViews>
  <sheetFormatPr defaultRowHeight="15" x14ac:dyDescent="0.25"/>
  <cols>
    <col min="1" max="1" width="17.7109375" style="1" customWidth="1"/>
    <col min="2" max="2" width="16.7109375" style="1" customWidth="1"/>
    <col min="3" max="3" width="17.7109375" style="1" customWidth="1"/>
    <col min="4" max="4" width="13.7109375" style="1" customWidth="1"/>
    <col min="5" max="5" width="24.7109375" style="1" customWidth="1"/>
    <col min="6" max="6" width="13.7109375" style="1" customWidth="1"/>
    <col min="7" max="8" width="16.7109375" style="1" customWidth="1"/>
    <col min="9" max="10" width="9.140625" style="1"/>
    <col min="11" max="11" width="9.140625" style="1" customWidth="1"/>
    <col min="12" max="12" width="7.28515625" style="1" customWidth="1"/>
    <col min="13" max="13" width="7.42578125" style="1" customWidth="1"/>
    <col min="14" max="14" width="7.5703125" style="1" bestFit="1" customWidth="1"/>
    <col min="15" max="15" width="9.42578125" style="1" customWidth="1"/>
    <col min="16" max="16" width="6.28515625" style="1" customWidth="1"/>
    <col min="17" max="17" width="3.42578125" style="1" customWidth="1"/>
    <col min="18" max="18" width="7.7109375" style="1" customWidth="1"/>
    <col min="19" max="19" width="6.140625" style="1" customWidth="1"/>
    <col min="20" max="20" width="4.5703125" style="1" customWidth="1"/>
    <col min="21" max="21" width="5.42578125" style="1" customWidth="1"/>
    <col min="22" max="22" width="6.5703125" style="1" customWidth="1"/>
    <col min="23" max="23" width="6.42578125" style="1" customWidth="1"/>
    <col min="24" max="25" width="9.140625" style="1"/>
    <col min="26" max="26" width="3.7109375" style="1" customWidth="1"/>
    <col min="27" max="27" width="5.42578125" style="1" customWidth="1"/>
    <col min="28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90" t="s">
        <v>101</v>
      </c>
    </row>
    <row r="4" spans="1:8" ht="15.75" x14ac:dyDescent="0.25">
      <c r="A4" s="3"/>
      <c r="B4" s="1" t="s">
        <v>39</v>
      </c>
    </row>
    <row r="5" spans="1:8" ht="15.75" x14ac:dyDescent="0.25">
      <c r="A5" s="3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92" t="s">
        <v>60</v>
      </c>
      <c r="C7" s="92"/>
      <c r="D7" s="92"/>
    </row>
    <row r="8" spans="1:8" x14ac:dyDescent="0.25">
      <c r="A8" s="4" t="s">
        <v>9</v>
      </c>
      <c r="B8" s="1" t="s">
        <v>14</v>
      </c>
    </row>
    <row r="9" spans="1:8" x14ac:dyDescent="0.25">
      <c r="A9" s="4" t="s">
        <v>10</v>
      </c>
      <c r="B9" s="1" t="s">
        <v>13</v>
      </c>
    </row>
    <row r="10" spans="1:8" s="89" customFormat="1" x14ac:dyDescent="0.25">
      <c r="A10" s="4" t="s">
        <v>100</v>
      </c>
      <c r="B10" s="26"/>
    </row>
    <row r="11" spans="1:8" x14ac:dyDescent="0.25">
      <c r="A11" s="4" t="s">
        <v>11</v>
      </c>
      <c r="B11" s="26"/>
    </row>
    <row r="12" spans="1:8" x14ac:dyDescent="0.25">
      <c r="A12" s="4" t="s">
        <v>12</v>
      </c>
      <c r="B12" s="26"/>
      <c r="C12" s="6"/>
      <c r="D12" s="6"/>
    </row>
    <row r="13" spans="1:8" x14ac:dyDescent="0.25">
      <c r="A13" s="4"/>
      <c r="B13" s="17"/>
    </row>
    <row r="14" spans="1:8" x14ac:dyDescent="0.25">
      <c r="A14" s="4"/>
      <c r="B14" s="18" t="s">
        <v>43</v>
      </c>
    </row>
    <row r="15" spans="1:8" x14ac:dyDescent="0.25">
      <c r="A15" s="4"/>
      <c r="B15" s="19" t="s">
        <v>40</v>
      </c>
      <c r="C15" s="9" t="s">
        <v>42</v>
      </c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23" t="s">
        <v>4</v>
      </c>
      <c r="F16" s="9" t="s">
        <v>32</v>
      </c>
      <c r="G16" s="23">
        <f>+B16</f>
        <v>0</v>
      </c>
      <c r="H16" s="23">
        <f>+C16</f>
        <v>0</v>
      </c>
    </row>
    <row r="17" spans="1:8" x14ac:dyDescent="0.25">
      <c r="A17" s="1" t="s">
        <v>2</v>
      </c>
      <c r="B17" s="28"/>
      <c r="C17" s="28"/>
      <c r="D17" s="1">
        <f>+C17+B17</f>
        <v>0</v>
      </c>
      <c r="F17" s="1" t="str">
        <f>+A17</f>
        <v>No</v>
      </c>
      <c r="G17" s="13" t="e">
        <f>+B17/B19</f>
        <v>#DIV/0!</v>
      </c>
      <c r="H17" s="13" t="e">
        <f>+C17/C19</f>
        <v>#DIV/0!</v>
      </c>
    </row>
    <row r="18" spans="1:8" x14ac:dyDescent="0.25">
      <c r="A18" s="1" t="s">
        <v>3</v>
      </c>
      <c r="B18" s="28"/>
      <c r="C18" s="28"/>
      <c r="D18" s="1">
        <f>+C18+B18</f>
        <v>0</v>
      </c>
      <c r="F18" s="1" t="str">
        <f>+A18</f>
        <v>Yes</v>
      </c>
      <c r="G18" s="13" t="e">
        <f>+B18/B19</f>
        <v>#DIV/0!</v>
      </c>
      <c r="H18" s="13" t="e">
        <f>+C18/C19</f>
        <v>#DIV/0!</v>
      </c>
    </row>
    <row r="19" spans="1:8" x14ac:dyDescent="0.25">
      <c r="A19" s="1" t="s">
        <v>4</v>
      </c>
      <c r="B19" s="1">
        <f>+B18+B17</f>
        <v>0</v>
      </c>
      <c r="C19" s="1">
        <f>+C18+C17</f>
        <v>0</v>
      </c>
      <c r="D19" s="1">
        <f>+C19+B19</f>
        <v>0</v>
      </c>
      <c r="F19" s="1" t="s">
        <v>4</v>
      </c>
      <c r="G19" s="13" t="e">
        <f>SUM(G17:G18)</f>
        <v>#DIV/0!</v>
      </c>
      <c r="H19" s="13" t="e">
        <f>SUM(H17:H18)</f>
        <v>#DIV/0!</v>
      </c>
    </row>
    <row r="20" spans="1:8" x14ac:dyDescent="0.25">
      <c r="G20" s="13"/>
      <c r="H20" s="13"/>
    </row>
    <row r="21" spans="1:8" x14ac:dyDescent="0.25">
      <c r="B21" s="7"/>
      <c r="C21" s="7"/>
      <c r="G21" s="13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zero",IF(AND(D90&lt;0.05,D90&gt;0.01),"Distributions differ at the .05 level",IF(D89&gt;0,"Data distribution will not support calculation of a Chi-square value",IF(D90&lt;=0.01,"Distributions differ at the .01 level","No difference between distributions"))))</f>
        <v>Chi-square cannot be calculated if a row total is zero</v>
      </c>
      <c r="C22" s="2"/>
      <c r="D22" s="15"/>
      <c r="E22" s="15"/>
    </row>
    <row r="23" spans="1:8" x14ac:dyDescent="0.25">
      <c r="A23" s="20"/>
      <c r="B23" s="7"/>
      <c r="C23" s="20"/>
      <c r="D23" s="7"/>
      <c r="E23" s="7"/>
    </row>
    <row r="27" spans="1:8" x14ac:dyDescent="0.25">
      <c r="A27" s="5"/>
    </row>
    <row r="76" spans="1:4" hidden="1" x14ac:dyDescent="0.25">
      <c r="A76" s="1" t="s">
        <v>1</v>
      </c>
    </row>
    <row r="77" spans="1:4" hidden="1" x14ac:dyDescent="0.25">
      <c r="A77" s="1" t="s">
        <v>2</v>
      </c>
      <c r="B77" s="16" t="e">
        <f>+D17*B19/D19</f>
        <v>#DIV/0!</v>
      </c>
      <c r="C77" s="16" t="e">
        <f>+D17*C19/D19</f>
        <v>#DIV/0!</v>
      </c>
      <c r="D77" s="1" t="e">
        <f>SUM(B77:C77)</f>
        <v>#DIV/0!</v>
      </c>
    </row>
    <row r="78" spans="1:4" hidden="1" x14ac:dyDescent="0.25">
      <c r="A78" s="1" t="s">
        <v>3</v>
      </c>
      <c r="B78" s="16" t="e">
        <f>+D18*B19/D19</f>
        <v>#DIV/0!</v>
      </c>
      <c r="C78" s="16" t="e">
        <f>+D18*C19/D19</f>
        <v>#DIV/0!</v>
      </c>
      <c r="D78" s="1" t="e">
        <f>SUM(B78:C78)</f>
        <v>#DIV/0!</v>
      </c>
    </row>
    <row r="79" spans="1:4" hidden="1" x14ac:dyDescent="0.25">
      <c r="A79" s="1" t="s">
        <v>4</v>
      </c>
      <c r="B79" s="16" t="e">
        <f>+B78+B77</f>
        <v>#DIV/0!</v>
      </c>
      <c r="C79" s="16" t="e">
        <f>+C78+C77</f>
        <v>#DIV/0!</v>
      </c>
      <c r="D79" s="1" t="e">
        <f>+D78+D77</f>
        <v>#DIV/0!</v>
      </c>
    </row>
    <row r="80" spans="1:4" hidden="1" x14ac:dyDescent="0.25">
      <c r="B80" s="16"/>
      <c r="C80" s="16"/>
    </row>
    <row r="81" spans="1:4" hidden="1" x14ac:dyDescent="0.25">
      <c r="B81" s="16"/>
      <c r="C81" s="16"/>
    </row>
    <row r="82" spans="1:4" hidden="1" x14ac:dyDescent="0.25">
      <c r="B82" s="16"/>
      <c r="C82" s="16"/>
    </row>
    <row r="83" spans="1:4" hidden="1" x14ac:dyDescent="0.25">
      <c r="B83" s="16"/>
      <c r="C83" s="16"/>
    </row>
    <row r="84" spans="1:4" hidden="1" x14ac:dyDescent="0.25">
      <c r="B84" s="16"/>
      <c r="C84" s="16"/>
    </row>
    <row r="85" spans="1:4" hidden="1" x14ac:dyDescent="0.25">
      <c r="B85" s="16"/>
      <c r="C85" s="16"/>
    </row>
    <row r="86" spans="1:4" hidden="1" x14ac:dyDescent="0.25">
      <c r="B86" s="16"/>
      <c r="C86" s="16"/>
    </row>
    <row r="87" spans="1:4" hidden="1" x14ac:dyDescent="0.25">
      <c r="B87" s="16"/>
      <c r="C87" s="16"/>
    </row>
    <row r="88" spans="1:4" hidden="1" x14ac:dyDescent="0.25">
      <c r="B88" s="1" t="e">
        <f>SUM(B77:B85)</f>
        <v>#DIV/0!</v>
      </c>
      <c r="C88" s="1" t="e">
        <f>SUM(C77:C85)</f>
        <v>#DIV/0!</v>
      </c>
      <c r="D88" s="1" t="e">
        <f>SUM(B88:C88)</f>
        <v>#DIV/0!</v>
      </c>
    </row>
    <row r="89" spans="1:4" hidden="1" x14ac:dyDescent="0.25">
      <c r="D89" s="24">
        <f>+COUNTIF(B77:C78,"&lt;5" )</f>
        <v>0</v>
      </c>
    </row>
    <row r="90" spans="1:4" hidden="1" x14ac:dyDescent="0.25">
      <c r="A90" s="21" t="s">
        <v>5</v>
      </c>
      <c r="B90" s="21"/>
      <c r="C90" s="22"/>
      <c r="D90" s="1" t="e">
        <f>+CHITEST(B17:C18,B77:C78)</f>
        <v>#DIV/0!</v>
      </c>
    </row>
    <row r="91" spans="1:4" hidden="1" x14ac:dyDescent="0.25">
      <c r="A91" s="21"/>
      <c r="B91" s="21"/>
      <c r="C91" s="22"/>
    </row>
  </sheetData>
  <sheetProtection algorithmName="SHA-512" hashValue="eHYZ48+/gXPTFO98+tbNMVWkowbeNfovCrEyZE46pxhDszpIIT8dk9PlhLehOV1aGVHgz2mTugXxuUsK3Qmq0A==" saltValue="xBFAxu1IYzUYSGAdDzSYpA==" spinCount="100000" sheet="1" objects="1" scenarios="1" selectLockedCells="1"/>
  <mergeCells count="2">
    <mergeCell ref="G15:H15"/>
    <mergeCell ref="B7:D7"/>
  </mergeCells>
  <pageMargins left="0.25" right="0.25" top="0.75" bottom="0.75" header="0.3" footer="0.3"/>
  <pageSetup scale="7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86"/>
  <sheetViews>
    <sheetView zoomScaleNormal="100" workbookViewId="0">
      <selection activeCell="B10" sqref="B10"/>
    </sheetView>
  </sheetViews>
  <sheetFormatPr defaultRowHeight="15" x14ac:dyDescent="0.25"/>
  <cols>
    <col min="1" max="1" width="22" style="1" customWidth="1"/>
    <col min="2" max="2" width="16.85546875" style="1" customWidth="1"/>
    <col min="3" max="3" width="17.7109375" style="1" customWidth="1"/>
    <col min="4" max="4" width="14.7109375" style="1" customWidth="1"/>
    <col min="5" max="5" width="24" style="1" customWidth="1"/>
    <col min="6" max="6" width="21.7109375" style="1" customWidth="1"/>
    <col min="7" max="7" width="16.5703125" style="1" customWidth="1"/>
    <col min="8" max="8" width="17" style="1" customWidth="1"/>
    <col min="9" max="9" width="16.85546875" style="1" bestFit="1" customWidth="1"/>
    <col min="10" max="12" width="9.140625" style="1"/>
    <col min="13" max="13" width="8.85546875" style="1" customWidth="1"/>
    <col min="14" max="14" width="8.5703125" style="1" customWidth="1"/>
    <col min="15" max="15" width="7.42578125" style="1" customWidth="1"/>
    <col min="16" max="16" width="7.7109375" style="1" customWidth="1"/>
    <col min="17" max="17" width="7.42578125" style="1" customWidth="1"/>
    <col min="18" max="18" width="8.140625" style="1" customWidth="1"/>
    <col min="19" max="19" width="11.28515625" style="1" customWidth="1"/>
    <col min="20" max="20" width="9.28515625" style="1" customWidth="1"/>
    <col min="21" max="21" width="6.85546875" style="1" customWidth="1"/>
    <col min="22" max="22" width="8.42578125" style="1" customWidth="1"/>
    <col min="23" max="23" width="8.140625" style="1" customWidth="1"/>
    <col min="24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90" t="s">
        <v>101</v>
      </c>
    </row>
    <row r="4" spans="1:8" ht="15.75" x14ac:dyDescent="0.25">
      <c r="A4" s="3"/>
      <c r="B4" s="1" t="s">
        <v>39</v>
      </c>
    </row>
    <row r="5" spans="1:8" ht="16.5" customHeight="1" x14ac:dyDescent="0.25">
      <c r="A5" s="4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92" t="s">
        <v>61</v>
      </c>
      <c r="C7" s="92"/>
      <c r="D7" s="92"/>
      <c r="E7" s="92"/>
    </row>
    <row r="8" spans="1:8" x14ac:dyDescent="0.25">
      <c r="A8" s="4" t="s">
        <v>9</v>
      </c>
      <c r="B8" s="1" t="s">
        <v>14</v>
      </c>
    </row>
    <row r="9" spans="1:8" x14ac:dyDescent="0.25">
      <c r="A9" s="4" t="s">
        <v>10</v>
      </c>
      <c r="B9" s="1" t="s">
        <v>13</v>
      </c>
    </row>
    <row r="10" spans="1:8" s="89" customFormat="1" x14ac:dyDescent="0.25">
      <c r="A10" s="4" t="s">
        <v>100</v>
      </c>
      <c r="B10" s="29"/>
    </row>
    <row r="11" spans="1:8" x14ac:dyDescent="0.25">
      <c r="A11" s="4" t="s">
        <v>11</v>
      </c>
      <c r="B11" s="29"/>
    </row>
    <row r="12" spans="1:8" x14ac:dyDescent="0.25">
      <c r="A12" s="4" t="s">
        <v>12</v>
      </c>
      <c r="B12" s="31"/>
      <c r="C12" s="6"/>
      <c r="D12" s="6"/>
    </row>
    <row r="13" spans="1:8" x14ac:dyDescent="0.25">
      <c r="A13" s="4"/>
      <c r="B13" s="7"/>
    </row>
    <row r="14" spans="1:8" x14ac:dyDescent="0.25">
      <c r="A14" s="4"/>
      <c r="B14" s="8" t="s">
        <v>43</v>
      </c>
    </row>
    <row r="15" spans="1:8" x14ac:dyDescent="0.25">
      <c r="B15" s="19" t="s">
        <v>40</v>
      </c>
      <c r="C15" s="9" t="s">
        <v>42</v>
      </c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23" t="s">
        <v>4</v>
      </c>
      <c r="F16" s="9" t="s">
        <v>32</v>
      </c>
      <c r="G16" s="11">
        <f>+B16</f>
        <v>0</v>
      </c>
      <c r="H16" s="11">
        <f>+C16</f>
        <v>0</v>
      </c>
    </row>
    <row r="17" spans="1:8" x14ac:dyDescent="0.25">
      <c r="A17" s="12" t="s">
        <v>44</v>
      </c>
      <c r="B17" s="28"/>
      <c r="C17" s="28"/>
      <c r="D17" s="1">
        <f>+C17++B17</f>
        <v>0</v>
      </c>
      <c r="F17" s="1" t="str">
        <f>+A17</f>
        <v xml:space="preserve">Do not smoke everyday </v>
      </c>
      <c r="G17" s="13" t="e">
        <f t="shared" ref="G17:H21" si="0">+B17/B$22</f>
        <v>#DIV/0!</v>
      </c>
      <c r="H17" s="13" t="e">
        <f t="shared" si="0"/>
        <v>#DIV/0!</v>
      </c>
    </row>
    <row r="18" spans="1:8" x14ac:dyDescent="0.25">
      <c r="A18" s="12" t="s">
        <v>23</v>
      </c>
      <c r="B18" s="28"/>
      <c r="C18" s="28"/>
      <c r="D18" s="1">
        <f>+C18++B18</f>
        <v>0</v>
      </c>
      <c r="F18" s="1" t="str">
        <f>+A18</f>
        <v>1 to 10</v>
      </c>
      <c r="G18" s="13" t="e">
        <f t="shared" si="0"/>
        <v>#DIV/0!</v>
      </c>
      <c r="H18" s="13" t="e">
        <f t="shared" si="0"/>
        <v>#DIV/0!</v>
      </c>
    </row>
    <row r="19" spans="1:8" x14ac:dyDescent="0.25">
      <c r="A19" s="25" t="s">
        <v>24</v>
      </c>
      <c r="B19" s="28"/>
      <c r="C19" s="28"/>
      <c r="D19" s="1">
        <f>+C19++B19</f>
        <v>0</v>
      </c>
      <c r="F19" s="1" t="str">
        <f>+A19</f>
        <v>11 to 20</v>
      </c>
      <c r="G19" s="13" t="e">
        <f t="shared" si="0"/>
        <v>#DIV/0!</v>
      </c>
      <c r="H19" s="13" t="e">
        <f t="shared" si="0"/>
        <v>#DIV/0!</v>
      </c>
    </row>
    <row r="20" spans="1:8" x14ac:dyDescent="0.25">
      <c r="A20" s="12" t="s">
        <v>25</v>
      </c>
      <c r="B20" s="28"/>
      <c r="C20" s="28"/>
      <c r="D20" s="1">
        <f>+C20++B20</f>
        <v>0</v>
      </c>
      <c r="F20" s="1" t="str">
        <f>+A20</f>
        <v>21 to 30</v>
      </c>
      <c r="G20" s="13" t="e">
        <f t="shared" si="0"/>
        <v>#DIV/0!</v>
      </c>
      <c r="H20" s="13" t="e">
        <f t="shared" si="0"/>
        <v>#DIV/0!</v>
      </c>
    </row>
    <row r="21" spans="1:8" x14ac:dyDescent="0.25">
      <c r="A21" s="12" t="s">
        <v>26</v>
      </c>
      <c r="B21" s="28"/>
      <c r="C21" s="28"/>
      <c r="D21" s="1">
        <f>+C21++B21</f>
        <v>0</v>
      </c>
      <c r="F21" s="1" t="str">
        <f>+A21</f>
        <v>30+</v>
      </c>
      <c r="G21" s="13" t="e">
        <f t="shared" si="0"/>
        <v>#DIV/0!</v>
      </c>
      <c r="H21" s="13" t="e">
        <f t="shared" si="0"/>
        <v>#DIV/0!</v>
      </c>
    </row>
    <row r="22" spans="1:8" x14ac:dyDescent="0.25">
      <c r="A22" s="12" t="s">
        <v>4</v>
      </c>
      <c r="B22" s="1">
        <f>SUM(B17:B21)</f>
        <v>0</v>
      </c>
      <c r="C22" s="1">
        <f>SUM(C17:C21)</f>
        <v>0</v>
      </c>
      <c r="D22" s="1">
        <f>SUM(D17:D21)</f>
        <v>0</v>
      </c>
      <c r="F22" s="1" t="s">
        <v>34</v>
      </c>
      <c r="G22" s="14" t="e">
        <f>SUM(G17:G21)</f>
        <v>#DIV/0!</v>
      </c>
      <c r="H22" s="14" t="e">
        <f>SUM(H17:H21)</f>
        <v>#DIV/0!</v>
      </c>
    </row>
    <row r="25" spans="1:8" x14ac:dyDescent="0.25">
      <c r="A25" s="2" t="s">
        <v>6</v>
      </c>
      <c r="B25" s="2" t="str">
        <f>IF(+COUNTIF(D17:D21,"=0")&gt;0,"Chi-square cannot be calculated if a row total is zero",IF(AND(C86&lt;0.05,C86&gt;0.01),"Distributions differ at the .05 level",IF(C85&gt;0,"Data distribution will not support calculation of a Chi-square value",IF(C86&lt;=0.01,"Distributions differ at the .01 level","No difference between distributions"))))</f>
        <v>Chi-square cannot be calculated if a row total is zero</v>
      </c>
      <c r="C25" s="2"/>
      <c r="D25" s="15"/>
      <c r="E25" s="15"/>
    </row>
    <row r="75" spans="3:5" hidden="1" x14ac:dyDescent="0.25">
      <c r="C75" s="1" t="s">
        <v>1</v>
      </c>
    </row>
    <row r="76" spans="3:5" hidden="1" x14ac:dyDescent="0.25"/>
    <row r="77" spans="3:5" hidden="1" x14ac:dyDescent="0.25"/>
    <row r="78" spans="3:5" hidden="1" x14ac:dyDescent="0.25">
      <c r="C78" s="16" t="e">
        <f>+D17/D22*B22/D22*D22</f>
        <v>#DIV/0!</v>
      </c>
      <c r="D78" s="16" t="e">
        <f>+D17/D22*C22/D22*D22</f>
        <v>#DIV/0!</v>
      </c>
      <c r="E78" s="16" t="e">
        <f t="shared" ref="E78:E83" si="1">+D78+C78</f>
        <v>#DIV/0!</v>
      </c>
    </row>
    <row r="79" spans="3:5" hidden="1" x14ac:dyDescent="0.25">
      <c r="C79" s="16" t="e">
        <f>+D18/D22*B22/D22*D22</f>
        <v>#DIV/0!</v>
      </c>
      <c r="D79" s="16" t="e">
        <f>+D18/D22*C22/D22*D22</f>
        <v>#DIV/0!</v>
      </c>
      <c r="E79" s="16" t="e">
        <f t="shared" si="1"/>
        <v>#DIV/0!</v>
      </c>
    </row>
    <row r="80" spans="3:5" hidden="1" x14ac:dyDescent="0.25">
      <c r="C80" s="16" t="e">
        <f>+D19/D22*B22/D22*D22</f>
        <v>#DIV/0!</v>
      </c>
      <c r="D80" s="16" t="e">
        <f>+D19/D22*C22/D22*D22</f>
        <v>#DIV/0!</v>
      </c>
      <c r="E80" s="16" t="e">
        <f t="shared" si="1"/>
        <v>#DIV/0!</v>
      </c>
    </row>
    <row r="81" spans="1:5" hidden="1" x14ac:dyDescent="0.25">
      <c r="C81" s="16" t="e">
        <f>+D20/D22*B22/D22*D22</f>
        <v>#DIV/0!</v>
      </c>
      <c r="D81" s="16" t="e">
        <f>+D20/D22*C22/D22*D22</f>
        <v>#DIV/0!</v>
      </c>
      <c r="E81" s="16" t="e">
        <f t="shared" si="1"/>
        <v>#DIV/0!</v>
      </c>
    </row>
    <row r="82" spans="1:5" hidden="1" x14ac:dyDescent="0.25">
      <c r="C82" s="16" t="e">
        <f>+D21/D22*B22/D22*D22</f>
        <v>#DIV/0!</v>
      </c>
      <c r="D82" s="16" t="e">
        <f>+D21/D22*C22/D22*D22</f>
        <v>#DIV/0!</v>
      </c>
      <c r="E82" s="16" t="e">
        <f t="shared" si="1"/>
        <v>#DIV/0!</v>
      </c>
    </row>
    <row r="83" spans="1:5" hidden="1" x14ac:dyDescent="0.25">
      <c r="C83" s="16" t="e">
        <f>SUM(C78:C82)</f>
        <v>#DIV/0!</v>
      </c>
      <c r="D83" s="16" t="e">
        <f>SUM(D78:D82)</f>
        <v>#DIV/0!</v>
      </c>
      <c r="E83" s="16" t="e">
        <f t="shared" si="1"/>
        <v>#DIV/0!</v>
      </c>
    </row>
    <row r="84" spans="1:5" hidden="1" x14ac:dyDescent="0.25"/>
    <row r="85" spans="1:5" hidden="1" x14ac:dyDescent="0.25">
      <c r="C85" s="24">
        <f>+COUNTIF(C78:D82,"&lt;5" )</f>
        <v>0</v>
      </c>
    </row>
    <row r="86" spans="1:5" hidden="1" x14ac:dyDescent="0.25">
      <c r="A86" s="1" t="s">
        <v>5</v>
      </c>
      <c r="C86" s="1" t="e">
        <f>CHITEST(B17:C21,C78:D82)</f>
        <v>#DIV/0!</v>
      </c>
    </row>
  </sheetData>
  <sheetProtection algorithmName="SHA-512" hashValue="984S69eP/gvijh2rIMZt4yI1ohMxyPSbD0a6JH0pSFdsLvslEMYyCW7xsd3nv6Tqp0KBcIaBNqmRuLkFDyLVpg==" saltValue="KEGJB2eZD7NuyTgCq6W0ug==" spinCount="100000" sheet="1" objects="1" scenarios="1" selectLockedCells="1"/>
  <mergeCells count="2">
    <mergeCell ref="G15:H15"/>
    <mergeCell ref="B7:E7"/>
  </mergeCells>
  <pageMargins left="0.25" right="0.25" top="0.75" bottom="0.75" header="0.3" footer="0.3"/>
  <pageSetup scale="6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90"/>
  <sheetViews>
    <sheetView workbookViewId="0">
      <selection activeCell="B11" sqref="B11"/>
    </sheetView>
  </sheetViews>
  <sheetFormatPr defaultRowHeight="15" x14ac:dyDescent="0.25"/>
  <cols>
    <col min="1" max="1" width="17.7109375" style="60" customWidth="1"/>
    <col min="2" max="2" width="16.7109375" style="60" customWidth="1"/>
    <col min="3" max="3" width="17.7109375" style="60" customWidth="1"/>
    <col min="4" max="4" width="13.7109375" style="60" customWidth="1"/>
    <col min="5" max="5" width="16.28515625" style="60" customWidth="1"/>
    <col min="6" max="6" width="13.7109375" style="60" customWidth="1"/>
    <col min="7" max="8" width="16.7109375" style="60" customWidth="1"/>
    <col min="9" max="16384" width="9.140625" style="60"/>
  </cols>
  <sheetData>
    <row r="1" spans="1:7" x14ac:dyDescent="0.25">
      <c r="A1" s="59" t="s">
        <v>0</v>
      </c>
    </row>
    <row r="2" spans="1:7" x14ac:dyDescent="0.25">
      <c r="A2" s="59" t="s">
        <v>38</v>
      </c>
      <c r="D2" s="61"/>
    </row>
    <row r="3" spans="1:7" x14ac:dyDescent="0.25">
      <c r="B3" s="60" t="s">
        <v>101</v>
      </c>
    </row>
    <row r="4" spans="1:7" x14ac:dyDescent="0.25">
      <c r="B4" s="82" t="s">
        <v>89</v>
      </c>
    </row>
    <row r="5" spans="1:7" x14ac:dyDescent="0.25">
      <c r="B5" s="60" t="s">
        <v>88</v>
      </c>
    </row>
    <row r="6" spans="1:7" x14ac:dyDescent="0.25">
      <c r="B6" s="60" t="s">
        <v>87</v>
      </c>
    </row>
    <row r="8" spans="1:7" x14ac:dyDescent="0.25">
      <c r="A8" s="62" t="s">
        <v>8</v>
      </c>
      <c r="B8" s="59" t="s">
        <v>72</v>
      </c>
    </row>
    <row r="9" spans="1:7" x14ac:dyDescent="0.25">
      <c r="A9" s="62" t="s">
        <v>9</v>
      </c>
      <c r="B9" s="60" t="s">
        <v>14</v>
      </c>
    </row>
    <row r="10" spans="1:7" x14ac:dyDescent="0.25">
      <c r="A10" s="62" t="s">
        <v>10</v>
      </c>
      <c r="B10" s="60" t="s">
        <v>13</v>
      </c>
    </row>
    <row r="11" spans="1:7" x14ac:dyDescent="0.25">
      <c r="A11" s="62" t="s">
        <v>100</v>
      </c>
      <c r="B11" s="42"/>
    </row>
    <row r="12" spans="1:7" x14ac:dyDescent="0.25">
      <c r="A12" s="62" t="s">
        <v>11</v>
      </c>
      <c r="B12" s="42"/>
    </row>
    <row r="13" spans="1:7" x14ac:dyDescent="0.25">
      <c r="A13" s="62" t="s">
        <v>12</v>
      </c>
      <c r="B13" s="42"/>
    </row>
    <row r="14" spans="1:7" x14ac:dyDescent="0.25">
      <c r="A14" s="62"/>
      <c r="B14" s="63"/>
    </row>
    <row r="15" spans="1:7" x14ac:dyDescent="0.25">
      <c r="B15" s="83" t="s">
        <v>43</v>
      </c>
    </row>
    <row r="16" spans="1:7" x14ac:dyDescent="0.25">
      <c r="A16" s="64"/>
      <c r="B16" s="65" t="s">
        <v>81</v>
      </c>
      <c r="C16" s="65" t="s">
        <v>42</v>
      </c>
      <c r="F16" s="65" t="s">
        <v>40</v>
      </c>
      <c r="G16" s="65" t="s">
        <v>42</v>
      </c>
    </row>
    <row r="17" spans="1:8" ht="30" x14ac:dyDescent="0.25">
      <c r="A17" s="87" t="s">
        <v>83</v>
      </c>
      <c r="B17" s="86"/>
      <c r="C17" s="86"/>
      <c r="E17" s="88" t="s">
        <v>71</v>
      </c>
      <c r="F17" s="85">
        <f>B17</f>
        <v>0</v>
      </c>
      <c r="G17" s="85">
        <f>C17</f>
        <v>0</v>
      </c>
    </row>
    <row r="18" spans="1:8" x14ac:dyDescent="0.25">
      <c r="A18" s="64" t="s">
        <v>82</v>
      </c>
      <c r="B18" s="81"/>
      <c r="C18" s="81"/>
      <c r="E18" s="60" t="s">
        <v>82</v>
      </c>
      <c r="F18" s="43"/>
      <c r="G18" s="43"/>
    </row>
    <row r="19" spans="1:8" x14ac:dyDescent="0.25">
      <c r="A19" s="66" t="s">
        <v>80</v>
      </c>
      <c r="B19" s="43"/>
      <c r="C19" s="43"/>
      <c r="E19" s="60" t="s">
        <v>80</v>
      </c>
      <c r="F19" s="43"/>
      <c r="G19" s="43"/>
    </row>
    <row r="20" spans="1:8" x14ac:dyDescent="0.25">
      <c r="A20" s="69"/>
      <c r="B20" s="70"/>
      <c r="C20" s="70"/>
    </row>
    <row r="22" spans="1:8" x14ac:dyDescent="0.25">
      <c r="B22" s="71" t="s">
        <v>40</v>
      </c>
      <c r="C22" s="71" t="s">
        <v>42</v>
      </c>
      <c r="G22" s="94" t="s">
        <v>7</v>
      </c>
      <c r="H22" s="94"/>
    </row>
    <row r="23" spans="1:8" x14ac:dyDescent="0.25">
      <c r="A23" s="71" t="s">
        <v>32</v>
      </c>
      <c r="B23" s="68">
        <f>B17</f>
        <v>0</v>
      </c>
      <c r="C23" s="67">
        <f>C17</f>
        <v>0</v>
      </c>
      <c r="D23" s="60" t="s">
        <v>4</v>
      </c>
      <c r="F23" s="71" t="s">
        <v>32</v>
      </c>
      <c r="G23" s="72">
        <f>+B23</f>
        <v>0</v>
      </c>
      <c r="H23" s="72">
        <f t="shared" ref="H23" si="0">+C23</f>
        <v>0</v>
      </c>
    </row>
    <row r="24" spans="1:8" x14ac:dyDescent="0.25">
      <c r="A24" s="60" t="s">
        <v>69</v>
      </c>
      <c r="B24" s="73">
        <f>B18+B19</f>
        <v>0</v>
      </c>
      <c r="C24" s="74">
        <f>C18+C19</f>
        <v>0</v>
      </c>
      <c r="D24" s="60">
        <f>+C24+B24</f>
        <v>0</v>
      </c>
      <c r="F24" s="60" t="str">
        <f>+A24</f>
        <v>None of these</v>
      </c>
      <c r="G24" s="75" t="e">
        <f>+B24/B26</f>
        <v>#DIV/0!</v>
      </c>
      <c r="H24" s="75" t="e">
        <f>+C24/C26</f>
        <v>#DIV/0!</v>
      </c>
    </row>
    <row r="25" spans="1:8" x14ac:dyDescent="0.25">
      <c r="A25" s="60" t="s">
        <v>68</v>
      </c>
      <c r="B25" s="76">
        <f>B26-B24</f>
        <v>0</v>
      </c>
      <c r="C25" s="76">
        <f>C26-C24</f>
        <v>0</v>
      </c>
      <c r="D25" s="60">
        <f>+C25+B25</f>
        <v>0</v>
      </c>
      <c r="F25" s="60" t="str">
        <f>+A25</f>
        <v>Any</v>
      </c>
      <c r="G25" s="75" t="e">
        <f>+B25/B26</f>
        <v>#DIV/0!</v>
      </c>
      <c r="H25" s="75" t="e">
        <f>+C25/C26</f>
        <v>#DIV/0!</v>
      </c>
    </row>
    <row r="26" spans="1:8" x14ac:dyDescent="0.25">
      <c r="A26" s="77" t="s">
        <v>71</v>
      </c>
      <c r="B26" s="78">
        <f>F18+F19</f>
        <v>0</v>
      </c>
      <c r="C26" s="78">
        <f>G18+G19</f>
        <v>0</v>
      </c>
      <c r="D26" s="60">
        <f>+C26+B26</f>
        <v>0</v>
      </c>
      <c r="F26" s="60" t="s">
        <v>4</v>
      </c>
      <c r="G26" s="75" t="e">
        <f>SUM(G24:G25)</f>
        <v>#DIV/0!</v>
      </c>
      <c r="H26" s="75" t="e">
        <f>SUM(H24:H25)</f>
        <v>#DIV/0!</v>
      </c>
    </row>
    <row r="29" spans="1:8" x14ac:dyDescent="0.25">
      <c r="A29" s="79" t="s">
        <v>6</v>
      </c>
      <c r="B29" s="79" t="str">
        <f>IF(+COUNTIF(D24:D26,"=0")&gt;0,"Chi-square cannot be calculated if a row total is zero",IF(AND(D90&lt;0.05,D90&gt;0.01),"Distributions differ at the .05 level",IF(D89&gt;0,"Data distribution will not support calculation of a Chi-square value",IF(D90&lt;=0.01,"Distributions differ at the .01 level","No difference between distributions"))))</f>
        <v>Chi-square cannot be calculated if a row total is zero</v>
      </c>
      <c r="C29" s="79"/>
      <c r="D29" s="79"/>
      <c r="E29" s="79"/>
      <c r="F29" s="80"/>
    </row>
    <row r="76" spans="1:4" hidden="1" x14ac:dyDescent="0.25">
      <c r="A76" s="60" t="s">
        <v>1</v>
      </c>
    </row>
    <row r="77" spans="1:4" hidden="1" x14ac:dyDescent="0.25">
      <c r="A77" s="60" t="s">
        <v>73</v>
      </c>
      <c r="B77" s="60" t="e">
        <f>+D24*B26/D26</f>
        <v>#DIV/0!</v>
      </c>
      <c r="C77" s="60" t="e">
        <f>+D24*C26/D26</f>
        <v>#DIV/0!</v>
      </c>
      <c r="D77" s="60" t="e">
        <f>SUM(B77:C77)</f>
        <v>#DIV/0!</v>
      </c>
    </row>
    <row r="78" spans="1:4" hidden="1" x14ac:dyDescent="0.25">
      <c r="A78" s="60" t="s">
        <v>70</v>
      </c>
      <c r="B78" s="60" t="e">
        <f>+D25*B26/D26</f>
        <v>#DIV/0!</v>
      </c>
      <c r="C78" s="60" t="e">
        <f>+D25*C26/D26</f>
        <v>#DIV/0!</v>
      </c>
      <c r="D78" s="60" t="e">
        <f>SUM(B78:C78)</f>
        <v>#DIV/0!</v>
      </c>
    </row>
    <row r="79" spans="1:4" hidden="1" x14ac:dyDescent="0.25">
      <c r="A79" s="60" t="s">
        <v>71</v>
      </c>
      <c r="B79" s="60" t="e">
        <f>SUM(B77:B78)</f>
        <v>#DIV/0!</v>
      </c>
      <c r="C79" s="60" t="e">
        <f>+C78+C77</f>
        <v>#DIV/0!</v>
      </c>
      <c r="D79" s="60" t="e">
        <f>+D78+D77</f>
        <v>#DIV/0!</v>
      </c>
    </row>
    <row r="80" spans="1:4" hidden="1" x14ac:dyDescent="0.25"/>
    <row r="81" spans="1:4" hidden="1" x14ac:dyDescent="0.25"/>
    <row r="82" spans="1:4" hidden="1" x14ac:dyDescent="0.25"/>
    <row r="83" spans="1:4" hidden="1" x14ac:dyDescent="0.25"/>
    <row r="84" spans="1:4" hidden="1" x14ac:dyDescent="0.25"/>
    <row r="85" spans="1:4" hidden="1" x14ac:dyDescent="0.25"/>
    <row r="86" spans="1:4" hidden="1" x14ac:dyDescent="0.25"/>
    <row r="87" spans="1:4" hidden="1" x14ac:dyDescent="0.25"/>
    <row r="88" spans="1:4" hidden="1" x14ac:dyDescent="0.25">
      <c r="B88" s="60" t="e">
        <f>SUM(B77:B85)</f>
        <v>#DIV/0!</v>
      </c>
      <c r="C88" s="60" t="e">
        <f>SUM(C77:C85)</f>
        <v>#DIV/0!</v>
      </c>
      <c r="D88" s="60" t="e">
        <f>SUM(B88:C88)</f>
        <v>#DIV/0!</v>
      </c>
    </row>
    <row r="89" spans="1:4" hidden="1" x14ac:dyDescent="0.25">
      <c r="D89" s="60">
        <f>+COUNTIF(C79:D83,"&lt;5")</f>
        <v>0</v>
      </c>
    </row>
    <row r="90" spans="1:4" hidden="1" x14ac:dyDescent="0.25">
      <c r="A90" s="60" t="s">
        <v>5</v>
      </c>
      <c r="D90" s="60" t="e">
        <f>+CHITEST(B24:C25,B77:C78)</f>
        <v>#DIV/0!</v>
      </c>
    </row>
  </sheetData>
  <sheetProtection algorithmName="SHA-512" hashValue="zGxSXNLy/Omp7h0KnKfNutkN4pSVpPYbOw/dGMeOwqR8JQR2ANxU4jPnrdkTf8ezmyBvN+FDabnPflFN02wsNw==" saltValue="ZTAdjKjWYiNzJyUxxnBaMQ==" spinCount="100000" sheet="1" objects="1" scenarios="1" selectLockedCells="1"/>
  <mergeCells count="1">
    <mergeCell ref="G22:H22"/>
  </mergeCells>
  <dataValidations count="5">
    <dataValidation type="whole" operator="greaterThanOrEqual" allowBlank="1" showInputMessage="1" showErrorMessage="1" errorTitle="Retry" error="The &quot;Total (Counts)&quot; number should be greater than or equal to the number in the &quot;None of these&quot; cell. " sqref="C26" xr:uid="{00000000-0002-0000-0E00-000000000000}">
      <formula1>C24</formula1>
    </dataValidation>
    <dataValidation type="whole" operator="lessThanOrEqual" allowBlank="1" showInputMessage="1" showErrorMessage="1" errorTitle="Retry!" error="The &quot;None of these&quot; number should be less than or equal to the number in the &quot;Total (Counts)&quot; cell. " sqref="B24" xr:uid="{00000000-0002-0000-0E00-000001000000}">
      <formula1>B26</formula1>
    </dataValidation>
    <dataValidation type="whole" operator="greaterThanOrEqual" allowBlank="1" showInputMessage="1" showErrorMessage="1" errorTitle="Retry!" error="The &quot;Total (Counts)&quot; number should be greater than or equal to the number in  the related &quot;None of these&quot; cell. " sqref="F18 G18:G19" xr:uid="{00000000-0002-0000-0E00-000002000000}">
      <formula1>B18</formula1>
    </dataValidation>
    <dataValidation type="whole" operator="greaterThanOrEqual" allowBlank="1" showInputMessage="1" showErrorMessage="1" errorTitle="Retry" error="The &quot;Total (Counts)&quot; number should be greater than or equal to the number in  the related &quot;None of these&quot; cell. " sqref="F19" xr:uid="{00000000-0002-0000-0E00-000003000000}">
      <formula1>B19</formula1>
    </dataValidation>
    <dataValidation type="whole" operator="lessThanOrEqual" allowBlank="1" showInputMessage="1" showErrorMessage="1" errorTitle="Retry!" error="The &quot;None of these&quot;  number should be less than or equal to the number in  the related &quot;Total (Counts)&quot; cell. " sqref="B18:C19" xr:uid="{00000000-0002-0000-0E00-000004000000}">
      <formula1>F18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86"/>
  <sheetViews>
    <sheetView workbookViewId="0">
      <selection activeCell="B10" sqref="B10"/>
    </sheetView>
  </sheetViews>
  <sheetFormatPr defaultRowHeight="15" x14ac:dyDescent="0.25"/>
  <cols>
    <col min="1" max="1" width="17.7109375" style="1" customWidth="1"/>
    <col min="2" max="2" width="16.7109375" style="1" customWidth="1"/>
    <col min="3" max="3" width="17.7109375" style="1" customWidth="1"/>
    <col min="4" max="4" width="13.7109375" style="1" customWidth="1"/>
    <col min="5" max="5" width="24.7109375" style="1" customWidth="1"/>
    <col min="6" max="6" width="13.7109375" style="1" customWidth="1"/>
    <col min="7" max="8" width="16.7109375" style="1" customWidth="1"/>
    <col min="9" max="9" width="16.85546875" style="1" bestFit="1" customWidth="1"/>
    <col min="10" max="12" width="9.140625" style="1"/>
    <col min="13" max="13" width="8.85546875" style="1" customWidth="1"/>
    <col min="14" max="14" width="8.5703125" style="1" customWidth="1"/>
    <col min="15" max="15" width="7.42578125" style="1" customWidth="1"/>
    <col min="16" max="16" width="7.7109375" style="1" customWidth="1"/>
    <col min="17" max="17" width="7.42578125" style="1" customWidth="1"/>
    <col min="18" max="18" width="8.140625" style="1" customWidth="1"/>
    <col min="19" max="19" width="11.28515625" style="1" customWidth="1"/>
    <col min="20" max="20" width="9.28515625" style="1" customWidth="1"/>
    <col min="21" max="21" width="6.85546875" style="1" customWidth="1"/>
    <col min="22" max="22" width="8.42578125" style="1" customWidth="1"/>
    <col min="23" max="23" width="8.140625" style="1" customWidth="1"/>
    <col min="24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90" t="s">
        <v>101</v>
      </c>
    </row>
    <row r="4" spans="1:8" ht="15.75" x14ac:dyDescent="0.25">
      <c r="A4" s="3"/>
      <c r="B4" s="1" t="s">
        <v>39</v>
      </c>
    </row>
    <row r="5" spans="1:8" ht="16.5" customHeight="1" x14ac:dyDescent="0.25">
      <c r="A5" s="4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92" t="s">
        <v>62</v>
      </c>
      <c r="C7" s="92"/>
      <c r="D7" s="92"/>
      <c r="E7" s="92"/>
    </row>
    <row r="8" spans="1:8" x14ac:dyDescent="0.25">
      <c r="A8" s="4" t="s">
        <v>9</v>
      </c>
      <c r="B8" s="1" t="s">
        <v>14</v>
      </c>
    </row>
    <row r="9" spans="1:8" x14ac:dyDescent="0.25">
      <c r="A9" s="4" t="s">
        <v>10</v>
      </c>
      <c r="B9" s="1" t="s">
        <v>13</v>
      </c>
    </row>
    <row r="10" spans="1:8" s="89" customFormat="1" x14ac:dyDescent="0.25">
      <c r="A10" s="4" t="s">
        <v>100</v>
      </c>
      <c r="B10" s="29"/>
    </row>
    <row r="11" spans="1:8" x14ac:dyDescent="0.25">
      <c r="A11" s="4" t="s">
        <v>11</v>
      </c>
      <c r="B11" s="29"/>
    </row>
    <row r="12" spans="1:8" x14ac:dyDescent="0.25">
      <c r="A12" s="4" t="s">
        <v>12</v>
      </c>
      <c r="B12" s="31"/>
      <c r="C12" s="6"/>
      <c r="D12" s="6"/>
    </row>
    <row r="13" spans="1:8" x14ac:dyDescent="0.25">
      <c r="A13" s="4"/>
      <c r="B13" s="7"/>
    </row>
    <row r="14" spans="1:8" x14ac:dyDescent="0.25">
      <c r="A14" s="4"/>
      <c r="B14" s="8" t="s">
        <v>43</v>
      </c>
    </row>
    <row r="15" spans="1:8" x14ac:dyDescent="0.25">
      <c r="B15" s="19" t="s">
        <v>40</v>
      </c>
      <c r="C15" s="9" t="s">
        <v>42</v>
      </c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23" t="s">
        <v>4</v>
      </c>
      <c r="F16" s="9" t="s">
        <v>32</v>
      </c>
      <c r="G16" s="11">
        <f>+B16</f>
        <v>0</v>
      </c>
      <c r="H16" s="11">
        <f>+C16</f>
        <v>0</v>
      </c>
    </row>
    <row r="17" spans="1:8" x14ac:dyDescent="0.25">
      <c r="A17" s="12" t="s">
        <v>27</v>
      </c>
      <c r="B17" s="28"/>
      <c r="C17" s="28"/>
      <c r="D17" s="1">
        <f>+C17++B17</f>
        <v>0</v>
      </c>
      <c r="F17" s="1" t="str">
        <f>+A17</f>
        <v>Excellent</v>
      </c>
      <c r="G17" s="13" t="e">
        <f t="shared" ref="G17:H21" si="0">+B17/B$22</f>
        <v>#DIV/0!</v>
      </c>
      <c r="H17" s="13" t="e">
        <f t="shared" si="0"/>
        <v>#DIV/0!</v>
      </c>
    </row>
    <row r="18" spans="1:8" x14ac:dyDescent="0.25">
      <c r="A18" s="12" t="s">
        <v>28</v>
      </c>
      <c r="B18" s="28"/>
      <c r="C18" s="28"/>
      <c r="D18" s="1">
        <f>+C18++B18</f>
        <v>0</v>
      </c>
      <c r="F18" s="1" t="str">
        <f>+A18</f>
        <v>Very good</v>
      </c>
      <c r="G18" s="13" t="e">
        <f t="shared" si="0"/>
        <v>#DIV/0!</v>
      </c>
      <c r="H18" s="13" t="e">
        <f t="shared" si="0"/>
        <v>#DIV/0!</v>
      </c>
    </row>
    <row r="19" spans="1:8" x14ac:dyDescent="0.25">
      <c r="A19" s="12" t="s">
        <v>22</v>
      </c>
      <c r="B19" s="28"/>
      <c r="C19" s="28"/>
      <c r="D19" s="1">
        <f>+C19++B19</f>
        <v>0</v>
      </c>
      <c r="F19" s="1" t="str">
        <f>+A19</f>
        <v>Good</v>
      </c>
      <c r="G19" s="13" t="e">
        <f t="shared" si="0"/>
        <v>#DIV/0!</v>
      </c>
      <c r="H19" s="13" t="e">
        <f t="shared" si="0"/>
        <v>#DIV/0!</v>
      </c>
    </row>
    <row r="20" spans="1:8" x14ac:dyDescent="0.25">
      <c r="A20" s="12" t="s">
        <v>29</v>
      </c>
      <c r="B20" s="28"/>
      <c r="C20" s="28"/>
      <c r="D20" s="1">
        <f>+C20++B20</f>
        <v>0</v>
      </c>
      <c r="F20" s="1" t="str">
        <f>+A20</f>
        <v>Fair</v>
      </c>
      <c r="G20" s="13" t="e">
        <f t="shared" si="0"/>
        <v>#DIV/0!</v>
      </c>
      <c r="H20" s="13" t="e">
        <f t="shared" si="0"/>
        <v>#DIV/0!</v>
      </c>
    </row>
    <row r="21" spans="1:8" x14ac:dyDescent="0.25">
      <c r="A21" s="12" t="s">
        <v>30</v>
      </c>
      <c r="B21" s="28"/>
      <c r="C21" s="28"/>
      <c r="D21" s="1">
        <f>+C21++B21</f>
        <v>0</v>
      </c>
      <c r="F21" s="1" t="str">
        <f>+A21</f>
        <v>Poor</v>
      </c>
      <c r="G21" s="13" t="e">
        <f t="shared" si="0"/>
        <v>#DIV/0!</v>
      </c>
      <c r="H21" s="13" t="e">
        <f t="shared" si="0"/>
        <v>#DIV/0!</v>
      </c>
    </row>
    <row r="22" spans="1:8" x14ac:dyDescent="0.25">
      <c r="A22" s="12" t="s">
        <v>4</v>
      </c>
      <c r="B22" s="1">
        <f>SUM(B17:B21)</f>
        <v>0</v>
      </c>
      <c r="C22" s="1">
        <f>SUM(C17:C21)</f>
        <v>0</v>
      </c>
      <c r="D22" s="1">
        <f>SUM(D17:D21)</f>
        <v>0</v>
      </c>
      <c r="F22" s="1" t="s">
        <v>4</v>
      </c>
      <c r="G22" s="14" t="e">
        <f>SUM(G17:G21)</f>
        <v>#DIV/0!</v>
      </c>
      <c r="H22" s="14" t="e">
        <f>SUM(H17:H21)</f>
        <v>#DIV/0!</v>
      </c>
    </row>
    <row r="25" spans="1:8" x14ac:dyDescent="0.25">
      <c r="A25" s="2" t="s">
        <v>6</v>
      </c>
      <c r="B25" s="2" t="str">
        <f>IF(+COUNTIF(D17:D21,"=0")&gt;0,"Chi-square cannot be calculated if a row total is zero",IF(AND(C86&lt;0.05,C86&gt;0.01),"Distributions differ at the .05 level",IF(C85&gt;0,"Data distribution will not support calculation of a Chi-square value",IF(C86&lt;=0.01,"Distributions differ at the .01 level","No difference between distributions"))))</f>
        <v>Chi-square cannot be calculated if a row total is zero</v>
      </c>
      <c r="C25" s="2"/>
      <c r="D25" s="15"/>
      <c r="E25" s="15"/>
    </row>
    <row r="75" spans="3:5" hidden="1" x14ac:dyDescent="0.25">
      <c r="C75" s="1" t="s">
        <v>1</v>
      </c>
    </row>
    <row r="76" spans="3:5" hidden="1" x14ac:dyDescent="0.25"/>
    <row r="77" spans="3:5" hidden="1" x14ac:dyDescent="0.25"/>
    <row r="78" spans="3:5" hidden="1" x14ac:dyDescent="0.25">
      <c r="C78" s="16" t="e">
        <f>+D17/D22*B22/D22*D22</f>
        <v>#DIV/0!</v>
      </c>
      <c r="D78" s="16" t="e">
        <f>+D17/D22*C22/D22*D22</f>
        <v>#DIV/0!</v>
      </c>
      <c r="E78" s="16" t="e">
        <f t="shared" ref="E78:E83" si="1">+D78+C78</f>
        <v>#DIV/0!</v>
      </c>
    </row>
    <row r="79" spans="3:5" hidden="1" x14ac:dyDescent="0.25">
      <c r="C79" s="16" t="e">
        <f>+D18/D22*B22/D22*D22</f>
        <v>#DIV/0!</v>
      </c>
      <c r="D79" s="16" t="e">
        <f>+D18/D22*C22/D22*D22</f>
        <v>#DIV/0!</v>
      </c>
      <c r="E79" s="16" t="e">
        <f t="shared" si="1"/>
        <v>#DIV/0!</v>
      </c>
    </row>
    <row r="80" spans="3:5" hidden="1" x14ac:dyDescent="0.25">
      <c r="C80" s="16" t="e">
        <f>+D19/D22*B22/D22*D22</f>
        <v>#DIV/0!</v>
      </c>
      <c r="D80" s="16" t="e">
        <f>+D19/D22*C22/D22*D22</f>
        <v>#DIV/0!</v>
      </c>
      <c r="E80" s="16" t="e">
        <f t="shared" si="1"/>
        <v>#DIV/0!</v>
      </c>
    </row>
    <row r="81" spans="1:5" hidden="1" x14ac:dyDescent="0.25">
      <c r="C81" s="16" t="e">
        <f>+D20/D22*B22/D22*D22</f>
        <v>#DIV/0!</v>
      </c>
      <c r="D81" s="16" t="e">
        <f>+D20/D22*C22/D22*D22</f>
        <v>#DIV/0!</v>
      </c>
      <c r="E81" s="16" t="e">
        <f t="shared" si="1"/>
        <v>#DIV/0!</v>
      </c>
    </row>
    <row r="82" spans="1:5" hidden="1" x14ac:dyDescent="0.25">
      <c r="C82" s="16" t="e">
        <f>+D21/D22*B22/D22*D22</f>
        <v>#DIV/0!</v>
      </c>
      <c r="D82" s="16" t="e">
        <f>+D21/D22*C22/D22*D22</f>
        <v>#DIV/0!</v>
      </c>
      <c r="E82" s="16" t="e">
        <f t="shared" si="1"/>
        <v>#DIV/0!</v>
      </c>
    </row>
    <row r="83" spans="1:5" hidden="1" x14ac:dyDescent="0.25">
      <c r="C83" s="16" t="e">
        <f>SUM(C78:C82)</f>
        <v>#DIV/0!</v>
      </c>
      <c r="D83" s="16" t="e">
        <f>SUM(D78:D82)</f>
        <v>#DIV/0!</v>
      </c>
      <c r="E83" s="16" t="e">
        <f t="shared" si="1"/>
        <v>#DIV/0!</v>
      </c>
    </row>
    <row r="84" spans="1:5" hidden="1" x14ac:dyDescent="0.25"/>
    <row r="85" spans="1:5" hidden="1" x14ac:dyDescent="0.25">
      <c r="C85" s="24">
        <f>+COUNTIF(C78:D82,"&lt;5")</f>
        <v>0</v>
      </c>
    </row>
    <row r="86" spans="1:5" hidden="1" x14ac:dyDescent="0.25">
      <c r="A86" s="1" t="s">
        <v>5</v>
      </c>
      <c r="C86" s="1" t="e">
        <f>CHITEST(B17:C21,C78:D82)</f>
        <v>#DIV/0!</v>
      </c>
    </row>
  </sheetData>
  <sheetProtection algorithmName="SHA-512" hashValue="SxDBJze4gxmQ75zY67PFNqzC6AgJ7GvWvLwGIneTSFckDM/wZCyuGedx0ok3dDYdk5M0YloZ21nsP34vloHhcg==" saltValue="sMRGJIelwWqfL7GG0AcGhg==" spinCount="100000" sheet="1" objects="1" scenarios="1" selectLockedCells="1"/>
  <mergeCells count="2">
    <mergeCell ref="G15:H15"/>
    <mergeCell ref="B7:E7"/>
  </mergeCells>
  <pageMargins left="0.25" right="0.25" top="0.75" bottom="0.75" header="0.3" footer="0.3"/>
  <pageSetup scale="7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92"/>
  <sheetViews>
    <sheetView workbookViewId="0">
      <selection activeCell="B10" sqref="B10"/>
    </sheetView>
  </sheetViews>
  <sheetFormatPr defaultRowHeight="15" x14ac:dyDescent="0.25"/>
  <cols>
    <col min="1" max="1" width="17.7109375" style="1" customWidth="1"/>
    <col min="2" max="2" width="16.7109375" style="1" customWidth="1"/>
    <col min="3" max="3" width="17.7109375" style="1" customWidth="1"/>
    <col min="4" max="4" width="13.7109375" style="1" customWidth="1"/>
    <col min="5" max="5" width="24.7109375" style="1" customWidth="1"/>
    <col min="6" max="6" width="13.7109375" style="1" customWidth="1"/>
    <col min="7" max="8" width="16.7109375" style="1" customWidth="1"/>
    <col min="9" max="10" width="9.140625" style="1"/>
    <col min="11" max="11" width="9.140625" style="1" customWidth="1"/>
    <col min="12" max="12" width="7.28515625" style="1" customWidth="1"/>
    <col min="13" max="13" width="7.42578125" style="1" customWidth="1"/>
    <col min="14" max="14" width="7.5703125" style="1" bestFit="1" customWidth="1"/>
    <col min="15" max="15" width="9.42578125" style="1" customWidth="1"/>
    <col min="16" max="16" width="6.28515625" style="1" customWidth="1"/>
    <col min="17" max="17" width="3.42578125" style="1" customWidth="1"/>
    <col min="18" max="18" width="7.7109375" style="1" customWidth="1"/>
    <col min="19" max="19" width="6.140625" style="1" customWidth="1"/>
    <col min="20" max="20" width="4.5703125" style="1" customWidth="1"/>
    <col min="21" max="21" width="5.42578125" style="1" customWidth="1"/>
    <col min="22" max="22" width="6.5703125" style="1" customWidth="1"/>
    <col min="23" max="23" width="6.42578125" style="1" customWidth="1"/>
    <col min="24" max="25" width="9.140625" style="1"/>
    <col min="26" max="26" width="3.7109375" style="1" customWidth="1"/>
    <col min="27" max="27" width="5.42578125" style="1" customWidth="1"/>
    <col min="28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90" t="s">
        <v>101</v>
      </c>
    </row>
    <row r="4" spans="1:8" ht="15.75" x14ac:dyDescent="0.25">
      <c r="A4" s="3"/>
      <c r="B4" s="1" t="s">
        <v>39</v>
      </c>
    </row>
    <row r="5" spans="1:8" ht="15.75" x14ac:dyDescent="0.25">
      <c r="A5" s="3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92" t="s">
        <v>63</v>
      </c>
      <c r="C7" s="92"/>
      <c r="D7" s="92"/>
    </row>
    <row r="8" spans="1:8" x14ac:dyDescent="0.25">
      <c r="A8" s="4" t="s">
        <v>9</v>
      </c>
      <c r="B8" s="1" t="s">
        <v>14</v>
      </c>
    </row>
    <row r="9" spans="1:8" x14ac:dyDescent="0.25">
      <c r="A9" s="4" t="s">
        <v>10</v>
      </c>
      <c r="B9" s="1" t="s">
        <v>13</v>
      </c>
    </row>
    <row r="10" spans="1:8" s="89" customFormat="1" x14ac:dyDescent="0.25">
      <c r="A10" s="4" t="s">
        <v>100</v>
      </c>
      <c r="B10" s="26"/>
    </row>
    <row r="11" spans="1:8" x14ac:dyDescent="0.25">
      <c r="A11" s="4" t="s">
        <v>11</v>
      </c>
      <c r="B11" s="26"/>
    </row>
    <row r="12" spans="1:8" x14ac:dyDescent="0.25">
      <c r="A12" s="4" t="s">
        <v>12</v>
      </c>
      <c r="B12" s="26"/>
      <c r="C12" s="6"/>
      <c r="D12" s="6"/>
    </row>
    <row r="13" spans="1:8" x14ac:dyDescent="0.25">
      <c r="A13" s="4"/>
      <c r="B13" s="17"/>
    </row>
    <row r="14" spans="1:8" x14ac:dyDescent="0.25">
      <c r="A14" s="4"/>
      <c r="B14" s="18" t="s">
        <v>43</v>
      </c>
    </row>
    <row r="15" spans="1:8" x14ac:dyDescent="0.25">
      <c r="A15" s="4"/>
      <c r="B15" s="19" t="s">
        <v>40</v>
      </c>
      <c r="C15" s="9" t="s">
        <v>42</v>
      </c>
      <c r="G15" s="91" t="s">
        <v>7</v>
      </c>
      <c r="H15" s="91"/>
    </row>
    <row r="16" spans="1:8" x14ac:dyDescent="0.25">
      <c r="A16" s="10" t="s">
        <v>32</v>
      </c>
      <c r="B16" s="27"/>
      <c r="C16" s="27"/>
      <c r="D16" s="23" t="s">
        <v>4</v>
      </c>
      <c r="F16" s="9" t="s">
        <v>32</v>
      </c>
      <c r="G16" s="11">
        <f>+B16</f>
        <v>0</v>
      </c>
      <c r="H16" s="11">
        <f>+C16</f>
        <v>0</v>
      </c>
    </row>
    <row r="17" spans="1:8" x14ac:dyDescent="0.25">
      <c r="A17" s="1" t="s">
        <v>45</v>
      </c>
      <c r="B17" s="28"/>
      <c r="C17" s="28"/>
      <c r="D17" s="1">
        <f>+C17+B17</f>
        <v>0</v>
      </c>
      <c r="F17" s="1" t="str">
        <f>+A17</f>
        <v xml:space="preserve">Yes </v>
      </c>
      <c r="G17" s="13" t="e">
        <f>+B17/B19</f>
        <v>#DIV/0!</v>
      </c>
      <c r="H17" s="13" t="e">
        <f>+C17/C19</f>
        <v>#DIV/0!</v>
      </c>
    </row>
    <row r="18" spans="1:8" x14ac:dyDescent="0.25">
      <c r="A18" s="1" t="s">
        <v>2</v>
      </c>
      <c r="B18" s="28"/>
      <c r="C18" s="28"/>
      <c r="D18" s="1">
        <f>+C18+B18</f>
        <v>0</v>
      </c>
      <c r="F18" s="1" t="str">
        <f>+A18</f>
        <v>No</v>
      </c>
      <c r="G18" s="13" t="e">
        <f>+B18/B19</f>
        <v>#DIV/0!</v>
      </c>
      <c r="H18" s="13" t="e">
        <f>+C18/C19</f>
        <v>#DIV/0!</v>
      </c>
    </row>
    <row r="19" spans="1:8" x14ac:dyDescent="0.25">
      <c r="A19" s="1" t="s">
        <v>4</v>
      </c>
      <c r="B19" s="1">
        <f>+B18+B17</f>
        <v>0</v>
      </c>
      <c r="C19" s="1">
        <f>+C18+C17</f>
        <v>0</v>
      </c>
      <c r="D19" s="1">
        <f>+C19+B19</f>
        <v>0</v>
      </c>
      <c r="F19" s="1" t="s">
        <v>34</v>
      </c>
      <c r="G19" s="13" t="e">
        <f>SUM(G17:G18)</f>
        <v>#DIV/0!</v>
      </c>
      <c r="H19" s="13" t="e">
        <f>SUM(H17:H18)</f>
        <v>#DIV/0!</v>
      </c>
    </row>
    <row r="20" spans="1:8" x14ac:dyDescent="0.25">
      <c r="G20" s="13"/>
      <c r="H20" s="13"/>
    </row>
    <row r="21" spans="1:8" x14ac:dyDescent="0.25">
      <c r="B21" s="7"/>
      <c r="C21" s="7"/>
      <c r="G21" s="13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zero",IF(AND(D91&lt;0.05,D91&gt;0.01),"Distributions differ at the .05 level",IF(D90&gt;0,"Data distribution will not support calculation of a Chi-square value",IF(D91&lt;=0.01,"Distributions differ at the .01 level","No difference between distributions"))))</f>
        <v>Chi-square cannot be calculated if a row total is zero</v>
      </c>
      <c r="C22" s="2"/>
      <c r="D22" s="15"/>
      <c r="E22" s="15"/>
    </row>
    <row r="23" spans="1:8" x14ac:dyDescent="0.25">
      <c r="A23" s="20"/>
      <c r="B23" s="7"/>
      <c r="C23" s="20"/>
      <c r="D23" s="7"/>
      <c r="E23" s="7"/>
    </row>
    <row r="24" spans="1:8" x14ac:dyDescent="0.25">
      <c r="A24" s="20"/>
      <c r="B24" s="7"/>
      <c r="C24" s="20"/>
      <c r="D24" s="7"/>
      <c r="E24" s="7"/>
    </row>
    <row r="25" spans="1:8" s="7" customFormat="1" x14ac:dyDescent="0.25">
      <c r="A25" s="20"/>
      <c r="C25" s="20"/>
    </row>
    <row r="26" spans="1:8" s="7" customFormat="1" x14ac:dyDescent="0.25">
      <c r="A26" s="20"/>
      <c r="C26" s="20"/>
    </row>
    <row r="28" spans="1:8" x14ac:dyDescent="0.25">
      <c r="A28" s="5"/>
    </row>
    <row r="77" spans="1:4" hidden="1" x14ac:dyDescent="0.25">
      <c r="A77" s="1" t="s">
        <v>1</v>
      </c>
    </row>
    <row r="78" spans="1:4" hidden="1" x14ac:dyDescent="0.25">
      <c r="A78" s="1" t="s">
        <v>2</v>
      </c>
      <c r="B78" s="16" t="e">
        <f>+D17*B19/D19</f>
        <v>#DIV/0!</v>
      </c>
      <c r="C78" s="16" t="e">
        <f>+D17*C19/D19</f>
        <v>#DIV/0!</v>
      </c>
      <c r="D78" s="1" t="e">
        <f>SUM(B78:C78)</f>
        <v>#DIV/0!</v>
      </c>
    </row>
    <row r="79" spans="1:4" hidden="1" x14ac:dyDescent="0.25">
      <c r="A79" s="1" t="s">
        <v>3</v>
      </c>
      <c r="B79" s="16" t="e">
        <f>+D18*B19/D19</f>
        <v>#DIV/0!</v>
      </c>
      <c r="C79" s="16" t="e">
        <f>+D18*C19/D19</f>
        <v>#DIV/0!</v>
      </c>
      <c r="D79" s="1" t="e">
        <f>SUM(B79:C79)</f>
        <v>#DIV/0!</v>
      </c>
    </row>
    <row r="80" spans="1:4" hidden="1" x14ac:dyDescent="0.25">
      <c r="A80" s="1" t="s">
        <v>4</v>
      </c>
      <c r="B80" s="16" t="e">
        <f>+B79+B78</f>
        <v>#DIV/0!</v>
      </c>
      <c r="C80" s="16" t="e">
        <f>+C79+C78</f>
        <v>#DIV/0!</v>
      </c>
      <c r="D80" s="1" t="e">
        <f>+D79+D78</f>
        <v>#DIV/0!</v>
      </c>
    </row>
    <row r="81" spans="1:4" hidden="1" x14ac:dyDescent="0.25">
      <c r="B81" s="16"/>
      <c r="C81" s="16"/>
    </row>
    <row r="82" spans="1:4" hidden="1" x14ac:dyDescent="0.25">
      <c r="B82" s="16"/>
      <c r="C82" s="16"/>
    </row>
    <row r="83" spans="1:4" hidden="1" x14ac:dyDescent="0.25">
      <c r="B83" s="16"/>
      <c r="C83" s="16"/>
    </row>
    <row r="84" spans="1:4" hidden="1" x14ac:dyDescent="0.25">
      <c r="B84" s="16"/>
      <c r="C84" s="16"/>
    </row>
    <row r="85" spans="1:4" hidden="1" x14ac:dyDescent="0.25">
      <c r="B85" s="16"/>
      <c r="C85" s="16"/>
    </row>
    <row r="86" spans="1:4" hidden="1" x14ac:dyDescent="0.25">
      <c r="B86" s="16"/>
      <c r="C86" s="16"/>
    </row>
    <row r="87" spans="1:4" hidden="1" x14ac:dyDescent="0.25">
      <c r="B87" s="16"/>
      <c r="C87" s="16"/>
    </row>
    <row r="88" spans="1:4" hidden="1" x14ac:dyDescent="0.25">
      <c r="B88" s="16"/>
      <c r="C88" s="16"/>
    </row>
    <row r="89" spans="1:4" hidden="1" x14ac:dyDescent="0.25">
      <c r="B89" s="1" t="e">
        <f>SUM(B78:B86)</f>
        <v>#DIV/0!</v>
      </c>
      <c r="C89" s="1" t="e">
        <f>SUM(C78:C86)</f>
        <v>#DIV/0!</v>
      </c>
      <c r="D89" s="1" t="e">
        <f>SUM(B89:C89)</f>
        <v>#DIV/0!</v>
      </c>
    </row>
    <row r="90" spans="1:4" hidden="1" x14ac:dyDescent="0.25">
      <c r="D90" s="1">
        <f>+COUNTIF(B78:C79,"&lt;5")</f>
        <v>0</v>
      </c>
    </row>
    <row r="91" spans="1:4" hidden="1" x14ac:dyDescent="0.25">
      <c r="A91" s="21" t="s">
        <v>5</v>
      </c>
      <c r="B91" s="21"/>
      <c r="C91" s="22"/>
      <c r="D91" s="1" t="e">
        <f>+CHITEST(B17:C18,B78:C79)</f>
        <v>#DIV/0!</v>
      </c>
    </row>
    <row r="92" spans="1:4" hidden="1" x14ac:dyDescent="0.25">
      <c r="A92" s="21"/>
      <c r="B92" s="21"/>
      <c r="C92" s="22"/>
    </row>
  </sheetData>
  <sheetProtection algorithmName="SHA-512" hashValue="H+LrEeWOZ/2JOuSi5qCpV3IjsfSyuDMZpuEl81Axr1jTn+culvjik5F5wJBY0vqBlBedq2L37QRgq4WwcTrQrQ==" saltValue="xqDCZL7RD3HmKqZEr09yhw==" spinCount="100000" sheet="1" objects="1" scenarios="1" selectLockedCells="1"/>
  <mergeCells count="2">
    <mergeCell ref="G15:H15"/>
    <mergeCell ref="B7:D7"/>
  </mergeCells>
  <pageMargins left="0.7" right="0.7" top="0.75" bottom="0.75" header="0.3" footer="0.3"/>
  <pageSetup scale="6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90"/>
  <sheetViews>
    <sheetView zoomScaleNormal="100" workbookViewId="0">
      <selection activeCell="B10" sqref="B10"/>
    </sheetView>
  </sheetViews>
  <sheetFormatPr defaultRowHeight="15" x14ac:dyDescent="0.25"/>
  <cols>
    <col min="1" max="1" width="17.7109375" style="1" customWidth="1"/>
    <col min="2" max="2" width="16.7109375" style="1" customWidth="1"/>
    <col min="3" max="3" width="17.7109375" style="1" customWidth="1"/>
    <col min="4" max="4" width="13.7109375" style="1" customWidth="1"/>
    <col min="5" max="5" width="24.7109375" style="1" customWidth="1"/>
    <col min="6" max="6" width="13.7109375" style="1" customWidth="1"/>
    <col min="7" max="8" width="16.7109375" style="1" customWidth="1"/>
    <col min="9" max="10" width="9.140625" style="1"/>
    <col min="11" max="11" width="9.140625" style="1" customWidth="1"/>
    <col min="12" max="12" width="7.28515625" style="1" customWidth="1"/>
    <col min="13" max="13" width="7.42578125" style="1" customWidth="1"/>
    <col min="14" max="14" width="7.5703125" style="1" bestFit="1" customWidth="1"/>
    <col min="15" max="15" width="9.42578125" style="1" customWidth="1"/>
    <col min="16" max="16" width="6.28515625" style="1" customWidth="1"/>
    <col min="17" max="17" width="3.42578125" style="1" customWidth="1"/>
    <col min="18" max="18" width="7.7109375" style="1" customWidth="1"/>
    <col min="19" max="19" width="6.140625" style="1" customWidth="1"/>
    <col min="20" max="20" width="4.5703125" style="1" customWidth="1"/>
    <col min="21" max="21" width="5.42578125" style="1" customWidth="1"/>
    <col min="22" max="22" width="6.5703125" style="1" customWidth="1"/>
    <col min="23" max="23" width="6.42578125" style="1" customWidth="1"/>
    <col min="24" max="25" width="9.140625" style="1"/>
    <col min="26" max="26" width="3.7109375" style="1" customWidth="1"/>
    <col min="27" max="27" width="5.42578125" style="1" customWidth="1"/>
    <col min="28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1" t="s">
        <v>101</v>
      </c>
    </row>
    <row r="4" spans="1:8" ht="15.75" x14ac:dyDescent="0.25">
      <c r="A4" s="3"/>
      <c r="B4" s="1" t="s">
        <v>39</v>
      </c>
    </row>
    <row r="5" spans="1:8" ht="15.75" x14ac:dyDescent="0.25">
      <c r="A5" s="3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92" t="s">
        <v>64</v>
      </c>
      <c r="C7" s="92"/>
      <c r="D7" s="92"/>
      <c r="E7" s="92"/>
      <c r="F7" s="92"/>
      <c r="G7" s="92"/>
      <c r="H7" s="92"/>
    </row>
    <row r="8" spans="1:8" x14ac:dyDescent="0.25">
      <c r="A8" s="4" t="s">
        <v>9</v>
      </c>
      <c r="B8" s="1" t="s">
        <v>33</v>
      </c>
    </row>
    <row r="9" spans="1:8" x14ac:dyDescent="0.25">
      <c r="A9" s="4" t="s">
        <v>10</v>
      </c>
      <c r="B9" s="1" t="s">
        <v>13</v>
      </c>
    </row>
    <row r="10" spans="1:8" s="89" customFormat="1" x14ac:dyDescent="0.25">
      <c r="A10" s="4" t="s">
        <v>100</v>
      </c>
      <c r="B10" s="26"/>
    </row>
    <row r="11" spans="1:8" x14ac:dyDescent="0.25">
      <c r="A11" s="4" t="s">
        <v>11</v>
      </c>
      <c r="B11" s="26"/>
    </row>
    <row r="12" spans="1:8" x14ac:dyDescent="0.25">
      <c r="A12" s="4" t="s">
        <v>12</v>
      </c>
      <c r="B12" s="26"/>
      <c r="C12" s="6"/>
      <c r="D12" s="6"/>
    </row>
    <row r="13" spans="1:8" x14ac:dyDescent="0.25">
      <c r="A13" s="4"/>
      <c r="B13" s="17"/>
    </row>
    <row r="14" spans="1:8" x14ac:dyDescent="0.25">
      <c r="A14" s="4"/>
      <c r="B14" s="18" t="s">
        <v>43</v>
      </c>
    </row>
    <row r="15" spans="1:8" x14ac:dyDescent="0.25">
      <c r="A15" s="4"/>
      <c r="B15" s="19" t="s">
        <v>40</v>
      </c>
      <c r="C15" s="9" t="s">
        <v>42</v>
      </c>
      <c r="G15" s="91" t="s">
        <v>7</v>
      </c>
      <c r="H15" s="91"/>
    </row>
    <row r="16" spans="1:8" x14ac:dyDescent="0.25">
      <c r="A16" s="9" t="s">
        <v>32</v>
      </c>
      <c r="B16" s="27"/>
      <c r="C16" s="27"/>
      <c r="D16" s="11" t="s">
        <v>4</v>
      </c>
      <c r="F16" s="9" t="s">
        <v>32</v>
      </c>
      <c r="G16" s="11">
        <f>+B16</f>
        <v>0</v>
      </c>
      <c r="H16" s="11">
        <f>+C16</f>
        <v>0</v>
      </c>
    </row>
    <row r="17" spans="1:8" x14ac:dyDescent="0.25">
      <c r="A17" s="1" t="s">
        <v>45</v>
      </c>
      <c r="B17" s="28"/>
      <c r="C17" s="28"/>
      <c r="D17" s="1">
        <f>+C17+B17</f>
        <v>0</v>
      </c>
      <c r="F17" s="1" t="str">
        <f>+A17</f>
        <v xml:space="preserve">Yes </v>
      </c>
      <c r="G17" s="13" t="e">
        <f>+B17/B19</f>
        <v>#DIV/0!</v>
      </c>
      <c r="H17" s="13" t="e">
        <f>+C17/C19</f>
        <v>#DIV/0!</v>
      </c>
    </row>
    <row r="18" spans="1:8" x14ac:dyDescent="0.25">
      <c r="A18" s="1" t="s">
        <v>2</v>
      </c>
      <c r="B18" s="28"/>
      <c r="C18" s="28"/>
      <c r="D18" s="1">
        <f>+C18+B18</f>
        <v>0</v>
      </c>
      <c r="F18" s="1" t="str">
        <f>+A18</f>
        <v>No</v>
      </c>
      <c r="G18" s="13" t="e">
        <f>+B18/B19</f>
        <v>#DIV/0!</v>
      </c>
      <c r="H18" s="13" t="e">
        <f>+C18/C19</f>
        <v>#DIV/0!</v>
      </c>
    </row>
    <row r="19" spans="1:8" x14ac:dyDescent="0.25">
      <c r="A19" s="1" t="s">
        <v>4</v>
      </c>
      <c r="B19" s="1">
        <f>+B18+B17</f>
        <v>0</v>
      </c>
      <c r="C19" s="1">
        <f>+C18+C17</f>
        <v>0</v>
      </c>
      <c r="D19" s="1">
        <f>+C19+B19</f>
        <v>0</v>
      </c>
      <c r="F19" s="1" t="s">
        <v>34</v>
      </c>
      <c r="G19" s="13" t="e">
        <f>SUM(G17:G18)</f>
        <v>#DIV/0!</v>
      </c>
      <c r="H19" s="13" t="e">
        <f>SUM(H17:H18)</f>
        <v>#DIV/0!</v>
      </c>
    </row>
    <row r="20" spans="1:8" x14ac:dyDescent="0.25">
      <c r="G20" s="13"/>
      <c r="H20" s="13"/>
    </row>
    <row r="21" spans="1:8" x14ac:dyDescent="0.25">
      <c r="B21" s="7"/>
      <c r="C21" s="7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zero",IF(AND(D89&lt;0.05,D89&gt;0.01),"Distributions differ at the .05 level",IF(D88&gt;0,"Data distribution will not support calculation of a Chi-square value",IF(D89&lt;=0.01,"Distributions differ at the .01 level","No difference between distributions"))))</f>
        <v>Chi-square cannot be calculated if a row total is zero</v>
      </c>
      <c r="C22" s="2"/>
      <c r="D22" s="15"/>
      <c r="E22" s="15"/>
    </row>
    <row r="23" spans="1:8" s="7" customFormat="1" x14ac:dyDescent="0.25">
      <c r="A23" s="20"/>
      <c r="C23" s="20"/>
    </row>
    <row r="24" spans="1:8" s="7" customFormat="1" x14ac:dyDescent="0.25">
      <c r="A24" s="20"/>
      <c r="C24" s="20"/>
    </row>
    <row r="26" spans="1:8" x14ac:dyDescent="0.25">
      <c r="A26" s="5"/>
    </row>
    <row r="75" spans="1:4" hidden="1" x14ac:dyDescent="0.25">
      <c r="A75" s="1" t="s">
        <v>1</v>
      </c>
    </row>
    <row r="76" spans="1:4" hidden="1" x14ac:dyDescent="0.25">
      <c r="A76" s="1" t="s">
        <v>2</v>
      </c>
      <c r="B76" s="16" t="e">
        <f>+D17*B19/D19</f>
        <v>#DIV/0!</v>
      </c>
      <c r="C76" s="16" t="e">
        <f>+D17*C19/D19</f>
        <v>#DIV/0!</v>
      </c>
      <c r="D76" s="1" t="e">
        <f>SUM(B76:C76)</f>
        <v>#DIV/0!</v>
      </c>
    </row>
    <row r="77" spans="1:4" hidden="1" x14ac:dyDescent="0.25">
      <c r="A77" s="1" t="s">
        <v>3</v>
      </c>
      <c r="B77" s="16" t="e">
        <f>+D18*B19/D19</f>
        <v>#DIV/0!</v>
      </c>
      <c r="C77" s="16" t="e">
        <f>+D18*C19/D19</f>
        <v>#DIV/0!</v>
      </c>
      <c r="D77" s="1" t="e">
        <f>SUM(B77:C77)</f>
        <v>#DIV/0!</v>
      </c>
    </row>
    <row r="78" spans="1:4" hidden="1" x14ac:dyDescent="0.25">
      <c r="A78" s="1" t="s">
        <v>4</v>
      </c>
      <c r="B78" s="16" t="e">
        <f>+B77+B76</f>
        <v>#DIV/0!</v>
      </c>
      <c r="C78" s="16" t="e">
        <f>+C77+C76</f>
        <v>#DIV/0!</v>
      </c>
      <c r="D78" s="1" t="e">
        <f>+D77+D76</f>
        <v>#DIV/0!</v>
      </c>
    </row>
    <row r="79" spans="1:4" hidden="1" x14ac:dyDescent="0.25">
      <c r="B79" s="16"/>
      <c r="C79" s="16"/>
    </row>
    <row r="80" spans="1:4" hidden="1" x14ac:dyDescent="0.25">
      <c r="B80" s="16"/>
      <c r="C80" s="16"/>
    </row>
    <row r="81" spans="1:4" hidden="1" x14ac:dyDescent="0.25">
      <c r="B81" s="16"/>
      <c r="C81" s="16"/>
    </row>
    <row r="82" spans="1:4" hidden="1" x14ac:dyDescent="0.25">
      <c r="B82" s="16"/>
      <c r="C82" s="16"/>
    </row>
    <row r="83" spans="1:4" hidden="1" x14ac:dyDescent="0.25">
      <c r="B83" s="16"/>
      <c r="C83" s="16"/>
    </row>
    <row r="84" spans="1:4" hidden="1" x14ac:dyDescent="0.25">
      <c r="B84" s="16"/>
      <c r="C84" s="16"/>
    </row>
    <row r="85" spans="1:4" hidden="1" x14ac:dyDescent="0.25">
      <c r="B85" s="16"/>
      <c r="C85" s="16"/>
    </row>
    <row r="86" spans="1:4" hidden="1" x14ac:dyDescent="0.25">
      <c r="B86" s="16"/>
      <c r="C86" s="16"/>
    </row>
    <row r="87" spans="1:4" hidden="1" x14ac:dyDescent="0.25">
      <c r="B87" s="1" t="e">
        <f>SUM(B76:B84)</f>
        <v>#DIV/0!</v>
      </c>
      <c r="C87" s="1" t="e">
        <f>SUM(C76:C84)</f>
        <v>#DIV/0!</v>
      </c>
      <c r="D87" s="1" t="e">
        <f>SUM(B87:C87)</f>
        <v>#DIV/0!</v>
      </c>
    </row>
    <row r="88" spans="1:4" hidden="1" x14ac:dyDescent="0.25">
      <c r="D88" s="1">
        <f>+COUNTIF(B76:C77,"&lt;5")</f>
        <v>0</v>
      </c>
    </row>
    <row r="89" spans="1:4" hidden="1" x14ac:dyDescent="0.25">
      <c r="A89" s="21" t="s">
        <v>5</v>
      </c>
      <c r="B89" s="21"/>
      <c r="C89" s="22"/>
      <c r="D89" s="1" t="e">
        <f>+CHITEST(B17:C18,B76:C77)</f>
        <v>#DIV/0!</v>
      </c>
    </row>
    <row r="90" spans="1:4" hidden="1" x14ac:dyDescent="0.25">
      <c r="A90" s="21"/>
      <c r="B90" s="21"/>
      <c r="C90" s="22"/>
    </row>
  </sheetData>
  <sheetProtection algorithmName="SHA-512" hashValue="qUkxnLmRisPSPeHlB4dfkYFGdQIWWg40ocpQBOL/JfXS6IkCCI74lJ/+nzTzxitK+uvQRFPp92tKF6KR2UTUkg==" saltValue="UHhLEq4xQfQGaR8tOnOGsg==" spinCount="100000" sheet="1" objects="1" scenarios="1" selectLockedCells="1"/>
  <mergeCells count="2">
    <mergeCell ref="G15:H15"/>
    <mergeCell ref="B7:H7"/>
  </mergeCells>
  <pageMargins left="0.25" right="0.25" top="0.75" bottom="0.75" header="0.3" footer="0.3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2"/>
  <sheetViews>
    <sheetView zoomScaleNormal="100" workbookViewId="0">
      <selection activeCell="B10" sqref="B10"/>
    </sheetView>
  </sheetViews>
  <sheetFormatPr defaultRowHeight="15" x14ac:dyDescent="0.25"/>
  <cols>
    <col min="1" max="1" width="17.7109375" style="1" customWidth="1"/>
    <col min="2" max="2" width="16.7109375" style="1" customWidth="1"/>
    <col min="3" max="3" width="17.7109375" style="1" customWidth="1"/>
    <col min="4" max="4" width="13.7109375" style="1" customWidth="1"/>
    <col min="5" max="5" width="25.7109375" style="1" customWidth="1"/>
    <col min="6" max="6" width="13.7109375" style="1" customWidth="1"/>
    <col min="7" max="8" width="16.7109375" style="1" customWidth="1"/>
    <col min="9" max="9" width="16.85546875" style="1" bestFit="1" customWidth="1"/>
    <col min="10" max="12" width="9.140625" style="1"/>
    <col min="13" max="13" width="8.85546875" style="1" customWidth="1"/>
    <col min="14" max="14" width="8.5703125" style="1" customWidth="1"/>
    <col min="15" max="15" width="7.42578125" style="1" customWidth="1"/>
    <col min="16" max="16" width="7.7109375" style="1" customWidth="1"/>
    <col min="17" max="17" width="7.42578125" style="1" customWidth="1"/>
    <col min="18" max="18" width="8.140625" style="1" customWidth="1"/>
    <col min="19" max="19" width="11.28515625" style="1" customWidth="1"/>
    <col min="20" max="20" width="9.28515625" style="1" customWidth="1"/>
    <col min="21" max="21" width="6.85546875" style="1" customWidth="1"/>
    <col min="22" max="22" width="8.42578125" style="1" customWidth="1"/>
    <col min="23" max="23" width="8.140625" style="1" customWidth="1"/>
    <col min="24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90" t="s">
        <v>101</v>
      </c>
    </row>
    <row r="4" spans="1:8" ht="15.75" x14ac:dyDescent="0.25">
      <c r="A4" s="3"/>
      <c r="B4" s="1" t="s">
        <v>39</v>
      </c>
    </row>
    <row r="5" spans="1:8" ht="16.5" customHeight="1" x14ac:dyDescent="0.25">
      <c r="A5" s="4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92" t="s">
        <v>31</v>
      </c>
      <c r="C7" s="92"/>
      <c r="D7" s="92"/>
    </row>
    <row r="8" spans="1:8" x14ac:dyDescent="0.25">
      <c r="A8" s="4" t="s">
        <v>9</v>
      </c>
      <c r="B8" s="1" t="s">
        <v>14</v>
      </c>
    </row>
    <row r="9" spans="1:8" x14ac:dyDescent="0.25">
      <c r="A9" s="4" t="s">
        <v>10</v>
      </c>
      <c r="B9" s="1" t="s">
        <v>13</v>
      </c>
    </row>
    <row r="10" spans="1:8" s="89" customFormat="1" x14ac:dyDescent="0.25">
      <c r="A10" s="4" t="s">
        <v>100</v>
      </c>
      <c r="B10" s="29"/>
    </row>
    <row r="11" spans="1:8" x14ac:dyDescent="0.25">
      <c r="A11" s="4" t="s">
        <v>11</v>
      </c>
      <c r="B11" s="29"/>
    </row>
    <row r="12" spans="1:8" x14ac:dyDescent="0.25">
      <c r="A12" s="4" t="s">
        <v>12</v>
      </c>
      <c r="B12" s="31"/>
      <c r="C12" s="6"/>
      <c r="D12" s="6"/>
    </row>
    <row r="13" spans="1:8" x14ac:dyDescent="0.25">
      <c r="A13" s="4"/>
      <c r="B13" s="7"/>
    </row>
    <row r="14" spans="1:8" x14ac:dyDescent="0.25">
      <c r="A14" s="4"/>
      <c r="B14" s="8" t="s">
        <v>43</v>
      </c>
    </row>
    <row r="15" spans="1:8" x14ac:dyDescent="0.25">
      <c r="B15" s="9" t="s">
        <v>40</v>
      </c>
      <c r="C15" s="9" t="s">
        <v>41</v>
      </c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23" t="s">
        <v>4</v>
      </c>
      <c r="F16" s="9" t="s">
        <v>32</v>
      </c>
      <c r="G16" s="23">
        <f>+B16</f>
        <v>0</v>
      </c>
      <c r="H16" s="23">
        <f>+C16</f>
        <v>0</v>
      </c>
    </row>
    <row r="17" spans="1:8" x14ac:dyDescent="0.25">
      <c r="A17" s="12" t="s">
        <v>17</v>
      </c>
      <c r="B17" s="28"/>
      <c r="C17" s="28"/>
      <c r="D17" s="1">
        <f>+C17++B17</f>
        <v>0</v>
      </c>
      <c r="F17" s="1" t="str">
        <f t="shared" ref="F17:F22" si="0">+A17</f>
        <v>Independent</v>
      </c>
      <c r="G17" s="13" t="e">
        <f t="shared" ref="G17:H21" si="1">+B17/B$22</f>
        <v>#DIV/0!</v>
      </c>
      <c r="H17" s="13" t="e">
        <f t="shared" si="1"/>
        <v>#DIV/0!</v>
      </c>
    </row>
    <row r="18" spans="1:8" x14ac:dyDescent="0.25">
      <c r="A18" s="12" t="s">
        <v>18</v>
      </c>
      <c r="B18" s="28"/>
      <c r="C18" s="28"/>
      <c r="D18" s="1">
        <f>+C18++B18</f>
        <v>0</v>
      </c>
      <c r="F18" s="1" t="str">
        <f t="shared" si="0"/>
        <v>Community</v>
      </c>
      <c r="G18" s="13" t="e">
        <f t="shared" si="1"/>
        <v>#DIV/0!</v>
      </c>
      <c r="H18" s="13" t="e">
        <f t="shared" si="1"/>
        <v>#DIV/0!</v>
      </c>
    </row>
    <row r="19" spans="1:8" x14ac:dyDescent="0.25">
      <c r="A19" s="12" t="s">
        <v>19</v>
      </c>
      <c r="B19" s="28"/>
      <c r="C19" s="28"/>
      <c r="D19" s="1">
        <f>+C19++B19</f>
        <v>0</v>
      </c>
      <c r="F19" s="1" t="str">
        <f t="shared" si="0"/>
        <v>Institutional</v>
      </c>
      <c r="G19" s="13" t="e">
        <f t="shared" si="1"/>
        <v>#DIV/0!</v>
      </c>
      <c r="H19" s="13" t="e">
        <f t="shared" si="1"/>
        <v>#DIV/0!</v>
      </c>
    </row>
    <row r="20" spans="1:8" x14ac:dyDescent="0.25">
      <c r="A20" s="12" t="s">
        <v>20</v>
      </c>
      <c r="B20" s="28"/>
      <c r="C20" s="28"/>
      <c r="D20" s="1">
        <f>+C20++B20</f>
        <v>0</v>
      </c>
      <c r="F20" s="1" t="str">
        <f t="shared" si="0"/>
        <v>Homeless</v>
      </c>
      <c r="G20" s="13" t="e">
        <f t="shared" si="1"/>
        <v>#DIV/0!</v>
      </c>
      <c r="H20" s="13" t="e">
        <f t="shared" si="1"/>
        <v>#DIV/0!</v>
      </c>
    </row>
    <row r="21" spans="1:8" x14ac:dyDescent="0.25">
      <c r="A21" s="12" t="s">
        <v>21</v>
      </c>
      <c r="B21" s="28"/>
      <c r="C21" s="28"/>
      <c r="D21" s="1">
        <f>+C21++B21</f>
        <v>0</v>
      </c>
      <c r="F21" s="1" t="str">
        <f t="shared" si="0"/>
        <v>Other</v>
      </c>
      <c r="G21" s="13" t="e">
        <f t="shared" si="1"/>
        <v>#DIV/0!</v>
      </c>
      <c r="H21" s="13" t="e">
        <f t="shared" si="1"/>
        <v>#DIV/0!</v>
      </c>
    </row>
    <row r="22" spans="1:8" x14ac:dyDescent="0.25">
      <c r="A22" s="12" t="s">
        <v>4</v>
      </c>
      <c r="B22" s="1">
        <f>SUM(B17:B21)</f>
        <v>0</v>
      </c>
      <c r="C22" s="1">
        <f>SUM(C17:C21)</f>
        <v>0</v>
      </c>
      <c r="D22" s="1">
        <f>SUM(D17:D21)</f>
        <v>0</v>
      </c>
      <c r="F22" s="1" t="str">
        <f t="shared" si="0"/>
        <v>Total</v>
      </c>
      <c r="G22" s="14" t="e">
        <f>SUM(G17:G21)</f>
        <v>#DIV/0!</v>
      </c>
      <c r="H22" s="14" t="e">
        <f>SUM(H17:H21)</f>
        <v>#DIV/0!</v>
      </c>
    </row>
    <row r="25" spans="1:8" x14ac:dyDescent="0.25">
      <c r="A25" s="2" t="s">
        <v>6</v>
      </c>
      <c r="B25" s="2" t="str">
        <f>IF(+COUNTIF(D17:D21,"=0")&gt;0,"Chi-square cannot be calculated if a row total is zero",IF(AND(C86&lt;0.05,C86&gt;0.01),"Distributions differ at the .05 level",IF(C85&gt;0,"Data distribution will not support calculation of a Chi-square value",IF(C86&lt;=0.01,"Distributions differ at the .01 level","No difference between distributions"))))</f>
        <v>Chi-square cannot be calculated if a row total is zero</v>
      </c>
      <c r="C25" s="2"/>
      <c r="D25" s="15"/>
      <c r="E25" s="15"/>
    </row>
    <row r="74" spans="3:5" ht="18.75" customHeight="1" x14ac:dyDescent="0.25"/>
    <row r="75" spans="3:5" ht="18.75" hidden="1" customHeight="1" x14ac:dyDescent="0.25">
      <c r="C75" s="1" t="s">
        <v>1</v>
      </c>
    </row>
    <row r="76" spans="3:5" ht="18.75" hidden="1" customHeight="1" x14ac:dyDescent="0.25"/>
    <row r="77" spans="3:5" ht="18.75" hidden="1" customHeight="1" x14ac:dyDescent="0.25"/>
    <row r="78" spans="3:5" ht="18.75" hidden="1" customHeight="1" x14ac:dyDescent="0.25">
      <c r="C78" s="16" t="e">
        <f>+D17/D22*B22/D22*D22</f>
        <v>#DIV/0!</v>
      </c>
      <c r="D78" s="16" t="e">
        <f>+D17/D22*C22/D22*D22</f>
        <v>#DIV/0!</v>
      </c>
      <c r="E78" s="16" t="e">
        <f t="shared" ref="E78:E83" si="2">+D78+C78</f>
        <v>#DIV/0!</v>
      </c>
    </row>
    <row r="79" spans="3:5" ht="18.75" hidden="1" customHeight="1" x14ac:dyDescent="0.25">
      <c r="C79" s="16" t="e">
        <f>+D18/D22*B22/D22*D22</f>
        <v>#DIV/0!</v>
      </c>
      <c r="D79" s="16" t="e">
        <f>+D18/D22*C22/D22*D22</f>
        <v>#DIV/0!</v>
      </c>
      <c r="E79" s="16" t="e">
        <f t="shared" si="2"/>
        <v>#DIV/0!</v>
      </c>
    </row>
    <row r="80" spans="3:5" ht="18.75" hidden="1" customHeight="1" x14ac:dyDescent="0.25">
      <c r="C80" s="16" t="e">
        <f>+D19/D22*B22/D22*D22</f>
        <v>#DIV/0!</v>
      </c>
      <c r="D80" s="16" t="e">
        <f>+D19/D22*C22/D22*D22</f>
        <v>#DIV/0!</v>
      </c>
      <c r="E80" s="16" t="e">
        <f t="shared" si="2"/>
        <v>#DIV/0!</v>
      </c>
    </row>
    <row r="81" spans="1:5" ht="18.75" hidden="1" customHeight="1" x14ac:dyDescent="0.25">
      <c r="C81" s="16" t="e">
        <f>+D20/D22*B22/D22*D22</f>
        <v>#DIV/0!</v>
      </c>
      <c r="D81" s="16" t="e">
        <f>+D20/D22*C22/D22*D22</f>
        <v>#DIV/0!</v>
      </c>
      <c r="E81" s="16" t="e">
        <f t="shared" si="2"/>
        <v>#DIV/0!</v>
      </c>
    </row>
    <row r="82" spans="1:5" ht="18.75" hidden="1" customHeight="1" x14ac:dyDescent="0.25">
      <c r="C82" s="16" t="e">
        <f>+D21/D22*B22/D22*D22</f>
        <v>#DIV/0!</v>
      </c>
      <c r="D82" s="16" t="e">
        <f>+D21/D22*C22/D22*D22</f>
        <v>#DIV/0!</v>
      </c>
      <c r="E82" s="16" t="e">
        <f t="shared" si="2"/>
        <v>#DIV/0!</v>
      </c>
    </row>
    <row r="83" spans="1:5" ht="18.75" hidden="1" customHeight="1" x14ac:dyDescent="0.25">
      <c r="C83" s="16" t="e">
        <f>SUM(C78:C82)</f>
        <v>#DIV/0!</v>
      </c>
      <c r="D83" s="16" t="e">
        <f>SUM(D78:D82)</f>
        <v>#DIV/0!</v>
      </c>
      <c r="E83" s="16" t="e">
        <f t="shared" si="2"/>
        <v>#DIV/0!</v>
      </c>
    </row>
    <row r="84" spans="1:5" ht="18.75" hidden="1" customHeight="1" x14ac:dyDescent="0.25"/>
    <row r="85" spans="1:5" ht="18.75" hidden="1" customHeight="1" x14ac:dyDescent="0.25">
      <c r="C85" s="1">
        <f>+COUNTIF(C78:D82,"&lt;5")</f>
        <v>0</v>
      </c>
    </row>
    <row r="86" spans="1:5" ht="18.75" hidden="1" customHeight="1" x14ac:dyDescent="0.25">
      <c r="A86" s="1" t="s">
        <v>5</v>
      </c>
      <c r="C86" s="1" t="e">
        <f>CHITEST(B17:C21,C78:D82)</f>
        <v>#DIV/0!</v>
      </c>
    </row>
    <row r="87" spans="1:5" ht="18.75" customHeight="1" x14ac:dyDescent="0.25"/>
    <row r="88" spans="1:5" ht="18.75" customHeight="1" x14ac:dyDescent="0.25"/>
    <row r="89" spans="1:5" ht="18.75" customHeight="1" x14ac:dyDescent="0.25"/>
    <row r="90" spans="1:5" ht="18.75" customHeight="1" x14ac:dyDescent="0.25"/>
    <row r="91" spans="1:5" ht="18.75" customHeight="1" x14ac:dyDescent="0.25"/>
    <row r="92" spans="1:5" ht="18.75" customHeight="1" x14ac:dyDescent="0.25"/>
  </sheetData>
  <sheetProtection algorithmName="SHA-512" hashValue="vRHs8w31Bg3ldb72iW7Y9FL26QDBBV+bof/eHnwtCmureB/7R0AAKNAksPh3yv14xOHkrcFSPYYJj/t+u7ZqUQ==" saltValue="6gIer36GhzHCA4jgWM/U5g==" spinCount="100000" sheet="1" objects="1" scenarios="1" selectLockedCells="1"/>
  <mergeCells count="2">
    <mergeCell ref="G15:H15"/>
    <mergeCell ref="B7:D7"/>
  </mergeCells>
  <pageMargins left="0.25" right="0.25" top="0.75" bottom="0.75" header="0.3" footer="0.3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0"/>
  <sheetViews>
    <sheetView zoomScaleNormal="100" workbookViewId="0">
      <selection activeCell="B10" sqref="B10"/>
    </sheetView>
  </sheetViews>
  <sheetFormatPr defaultRowHeight="15" x14ac:dyDescent="0.25"/>
  <cols>
    <col min="1" max="1" width="17.7109375" style="1" customWidth="1"/>
    <col min="2" max="2" width="16.7109375" style="1" customWidth="1"/>
    <col min="3" max="3" width="17.7109375" style="1" customWidth="1"/>
    <col min="4" max="4" width="13.7109375" style="1" customWidth="1"/>
    <col min="5" max="5" width="24.7109375" style="1" customWidth="1"/>
    <col min="6" max="6" width="13.7109375" style="1" customWidth="1"/>
    <col min="7" max="8" width="16.7109375" style="1" customWidth="1"/>
    <col min="9" max="10" width="9.140625" style="1"/>
    <col min="11" max="11" width="9.140625" style="1" customWidth="1"/>
    <col min="12" max="12" width="7.28515625" style="1" customWidth="1"/>
    <col min="13" max="13" width="7.42578125" style="1" customWidth="1"/>
    <col min="14" max="14" width="7.5703125" style="1" bestFit="1" customWidth="1"/>
    <col min="15" max="15" width="9.42578125" style="1" customWidth="1"/>
    <col min="16" max="16" width="6.28515625" style="1" customWidth="1"/>
    <col min="17" max="17" width="3.42578125" style="1" customWidth="1"/>
    <col min="18" max="18" width="7.7109375" style="1" customWidth="1"/>
    <col min="19" max="19" width="6.140625" style="1" customWidth="1"/>
    <col min="20" max="20" width="4.5703125" style="1" customWidth="1"/>
    <col min="21" max="21" width="5.42578125" style="1" customWidth="1"/>
    <col min="22" max="22" width="6.5703125" style="1" customWidth="1"/>
    <col min="23" max="23" width="6.42578125" style="1" customWidth="1"/>
    <col min="24" max="25" width="9.140625" style="1"/>
    <col min="26" max="26" width="3.7109375" style="1" customWidth="1"/>
    <col min="27" max="27" width="5.42578125" style="1" customWidth="1"/>
    <col min="28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90" t="s">
        <v>101</v>
      </c>
    </row>
    <row r="4" spans="1:8" ht="15.75" x14ac:dyDescent="0.25">
      <c r="A4" s="3"/>
      <c r="B4" s="1" t="s">
        <v>39</v>
      </c>
    </row>
    <row r="5" spans="1:8" ht="15.75" x14ac:dyDescent="0.25">
      <c r="A5" s="3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92" t="s">
        <v>16</v>
      </c>
      <c r="C7" s="92"/>
      <c r="D7" s="92"/>
      <c r="E7" s="92"/>
    </row>
    <row r="8" spans="1:8" x14ac:dyDescent="0.25">
      <c r="A8" s="4" t="s">
        <v>9</v>
      </c>
      <c r="B8" s="1" t="s">
        <v>14</v>
      </c>
    </row>
    <row r="9" spans="1:8" x14ac:dyDescent="0.25">
      <c r="A9" s="4" t="s">
        <v>10</v>
      </c>
      <c r="B9" s="1" t="s">
        <v>13</v>
      </c>
    </row>
    <row r="10" spans="1:8" s="89" customFormat="1" x14ac:dyDescent="0.25">
      <c r="A10" s="4" t="s">
        <v>100</v>
      </c>
      <c r="B10" s="26"/>
    </row>
    <row r="11" spans="1:8" x14ac:dyDescent="0.25">
      <c r="A11" s="4" t="s">
        <v>11</v>
      </c>
      <c r="B11" s="26"/>
    </row>
    <row r="12" spans="1:8" x14ac:dyDescent="0.25">
      <c r="A12" s="4" t="s">
        <v>12</v>
      </c>
      <c r="B12" s="26"/>
      <c r="C12" s="6"/>
      <c r="D12" s="6"/>
    </row>
    <row r="13" spans="1:8" x14ac:dyDescent="0.25">
      <c r="A13" s="4"/>
      <c r="B13" s="17"/>
    </row>
    <row r="14" spans="1:8" x14ac:dyDescent="0.25">
      <c r="B14" s="18" t="s">
        <v>43</v>
      </c>
    </row>
    <row r="15" spans="1:8" x14ac:dyDescent="0.25">
      <c r="A15" s="4"/>
      <c r="B15" s="19" t="s">
        <v>40</v>
      </c>
      <c r="C15" s="9" t="s">
        <v>42</v>
      </c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23" t="s">
        <v>4</v>
      </c>
      <c r="F16" s="10" t="s">
        <v>32</v>
      </c>
      <c r="G16" s="23">
        <f>+B16</f>
        <v>0</v>
      </c>
      <c r="H16" s="23">
        <f>+C16</f>
        <v>0</v>
      </c>
    </row>
    <row r="17" spans="1:8" x14ac:dyDescent="0.25">
      <c r="A17" s="1" t="s">
        <v>2</v>
      </c>
      <c r="B17" s="28"/>
      <c r="C17" s="28"/>
      <c r="D17" s="1">
        <f>+C17+B17</f>
        <v>0</v>
      </c>
      <c r="F17" s="1" t="str">
        <f>+A17</f>
        <v>No</v>
      </c>
      <c r="G17" s="13" t="e">
        <f>+B17/B19</f>
        <v>#DIV/0!</v>
      </c>
      <c r="H17" s="13" t="e">
        <f>+C17/C19</f>
        <v>#DIV/0!</v>
      </c>
    </row>
    <row r="18" spans="1:8" x14ac:dyDescent="0.25">
      <c r="A18" s="1" t="s">
        <v>3</v>
      </c>
      <c r="B18" s="28"/>
      <c r="C18" s="28"/>
      <c r="D18" s="1">
        <f>+C18+B18</f>
        <v>0</v>
      </c>
      <c r="F18" s="1" t="str">
        <f>+A18</f>
        <v>Yes</v>
      </c>
      <c r="G18" s="13" t="e">
        <f>+B18/B19</f>
        <v>#DIV/0!</v>
      </c>
      <c r="H18" s="13" t="e">
        <f>+C18/C19</f>
        <v>#DIV/0!</v>
      </c>
    </row>
    <row r="19" spans="1:8" x14ac:dyDescent="0.25">
      <c r="A19" s="1" t="s">
        <v>4</v>
      </c>
      <c r="B19" s="1">
        <f>+B18+B17</f>
        <v>0</v>
      </c>
      <c r="C19" s="1">
        <f>+C18+C17</f>
        <v>0</v>
      </c>
      <c r="D19" s="1">
        <f>+C19+B19</f>
        <v>0</v>
      </c>
      <c r="F19" s="1" t="s">
        <v>4</v>
      </c>
      <c r="G19" s="13" t="e">
        <f>SUM(G17:G18)</f>
        <v>#DIV/0!</v>
      </c>
      <c r="H19" s="13" t="e">
        <f>SUM(H17:H18)</f>
        <v>#DIV/0!</v>
      </c>
    </row>
    <row r="20" spans="1:8" x14ac:dyDescent="0.25">
      <c r="G20" s="13"/>
      <c r="H20" s="13"/>
    </row>
    <row r="21" spans="1:8" x14ac:dyDescent="0.25">
      <c r="B21" s="7"/>
      <c r="C21" s="7"/>
      <c r="G21" s="13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zero",IF(AND(D89&lt;0.05,D89&gt;0.01),"Distributions differ at the .05 level",IF(E89&gt;0,"Data distribution will not support calculation of a Chi-square value",IF(D89&lt;=0.01,"Distributions differ at the .01 level","No difference between distributions"))))</f>
        <v>Chi-square cannot be calculated if a row total is zero</v>
      </c>
      <c r="C22" s="2"/>
      <c r="D22" s="15"/>
      <c r="E22" s="15"/>
    </row>
    <row r="23" spans="1:8" x14ac:dyDescent="0.25">
      <c r="A23" s="20"/>
      <c r="B23" s="7"/>
      <c r="C23" s="20"/>
      <c r="D23" s="7"/>
      <c r="E23" s="7"/>
    </row>
    <row r="24" spans="1:8" x14ac:dyDescent="0.25">
      <c r="A24" s="20"/>
      <c r="B24" s="7"/>
      <c r="C24" s="20"/>
      <c r="D24" s="7"/>
      <c r="E24" s="7"/>
    </row>
    <row r="26" spans="1:8" x14ac:dyDescent="0.25">
      <c r="A26" s="5"/>
    </row>
    <row r="75" spans="1:4" hidden="1" x14ac:dyDescent="0.25">
      <c r="A75" s="1" t="s">
        <v>1</v>
      </c>
    </row>
    <row r="76" spans="1:4" hidden="1" x14ac:dyDescent="0.25">
      <c r="A76" s="1" t="s">
        <v>2</v>
      </c>
      <c r="B76" s="16" t="e">
        <f>+D17*B19/D19</f>
        <v>#DIV/0!</v>
      </c>
      <c r="C76" s="16" t="e">
        <f>+D17*C19/D19</f>
        <v>#DIV/0!</v>
      </c>
      <c r="D76" s="1" t="e">
        <f>SUM(B76:C76)</f>
        <v>#DIV/0!</v>
      </c>
    </row>
    <row r="77" spans="1:4" hidden="1" x14ac:dyDescent="0.25">
      <c r="A77" s="1" t="s">
        <v>3</v>
      </c>
      <c r="B77" s="16" t="e">
        <f>+D18*B19/D19</f>
        <v>#DIV/0!</v>
      </c>
      <c r="C77" s="16" t="e">
        <f>+D18*C19/D19</f>
        <v>#DIV/0!</v>
      </c>
      <c r="D77" s="1" t="e">
        <f>SUM(B77:C77)</f>
        <v>#DIV/0!</v>
      </c>
    </row>
    <row r="78" spans="1:4" hidden="1" x14ac:dyDescent="0.25">
      <c r="A78" s="1" t="s">
        <v>4</v>
      </c>
      <c r="B78" s="16" t="e">
        <f>+B77+B76</f>
        <v>#DIV/0!</v>
      </c>
      <c r="C78" s="16" t="e">
        <f>+C77+C76</f>
        <v>#DIV/0!</v>
      </c>
      <c r="D78" s="1" t="e">
        <f>+D77+D76</f>
        <v>#DIV/0!</v>
      </c>
    </row>
    <row r="79" spans="1:4" hidden="1" x14ac:dyDescent="0.25">
      <c r="B79" s="16"/>
      <c r="C79" s="16"/>
    </row>
    <row r="80" spans="1:4" hidden="1" x14ac:dyDescent="0.25">
      <c r="B80" s="16"/>
      <c r="C80" s="16"/>
    </row>
    <row r="81" spans="1:5" hidden="1" x14ac:dyDescent="0.25">
      <c r="B81" s="16"/>
      <c r="C81" s="16"/>
    </row>
    <row r="82" spans="1:5" hidden="1" x14ac:dyDescent="0.25">
      <c r="B82" s="16"/>
      <c r="C82" s="16"/>
    </row>
    <row r="83" spans="1:5" hidden="1" x14ac:dyDescent="0.25">
      <c r="B83" s="16"/>
      <c r="C83" s="16"/>
    </row>
    <row r="84" spans="1:5" hidden="1" x14ac:dyDescent="0.25">
      <c r="B84" s="16"/>
      <c r="C84" s="16"/>
    </row>
    <row r="85" spans="1:5" hidden="1" x14ac:dyDescent="0.25">
      <c r="B85" s="16"/>
      <c r="C85" s="16"/>
    </row>
    <row r="86" spans="1:5" hidden="1" x14ac:dyDescent="0.25">
      <c r="B86" s="16"/>
      <c r="C86" s="16"/>
    </row>
    <row r="87" spans="1:5" hidden="1" x14ac:dyDescent="0.25">
      <c r="B87" s="1" t="e">
        <f>SUM(B76:B84)</f>
        <v>#DIV/0!</v>
      </c>
      <c r="C87" s="1" t="e">
        <f>SUM(C76:C84)</f>
        <v>#DIV/0!</v>
      </c>
      <c r="D87" s="1" t="e">
        <f>SUM(B87:C87)</f>
        <v>#DIV/0!</v>
      </c>
    </row>
    <row r="88" spans="1:5" hidden="1" x14ac:dyDescent="0.25"/>
    <row r="89" spans="1:5" hidden="1" x14ac:dyDescent="0.25">
      <c r="A89" s="21" t="s">
        <v>5</v>
      </c>
      <c r="B89" s="21"/>
      <c r="C89" s="22"/>
      <c r="D89" s="1" t="e">
        <f>+CHITEST(B17:C18,B76:C77)</f>
        <v>#DIV/0!</v>
      </c>
      <c r="E89" s="1">
        <f>+COUNTIF(B76:C77,"&lt;5")</f>
        <v>0</v>
      </c>
    </row>
    <row r="90" spans="1:5" hidden="1" x14ac:dyDescent="0.25">
      <c r="A90" s="21"/>
      <c r="B90" s="21"/>
      <c r="C90" s="22"/>
    </row>
  </sheetData>
  <sheetProtection algorithmName="SHA-512" hashValue="fU4ZnFeycrRVbl6FE6/HMMPMhvQhmOC637fIrcFDma8HPDW+DJWeIWZEsrxxCNcox7+3KdcJ/+94LJCFVQtG/w==" saltValue="Emg7W9g0p578GDu0V5zdsg==" spinCount="100000" sheet="1" objects="1" scenarios="1" selectLockedCells="1"/>
  <mergeCells count="2">
    <mergeCell ref="G15:H15"/>
    <mergeCell ref="B7:E7"/>
  </mergeCells>
  <pageMargins left="0.25" right="0.25" top="0.75" bottom="0.75" header="0.3" footer="0.3"/>
  <pageSetup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9"/>
  <sheetViews>
    <sheetView workbookViewId="0">
      <selection activeCell="B10" sqref="B10"/>
    </sheetView>
  </sheetViews>
  <sheetFormatPr defaultRowHeight="15" x14ac:dyDescent="0.25"/>
  <cols>
    <col min="1" max="1" width="17.7109375" customWidth="1"/>
    <col min="2" max="2" width="16.7109375" customWidth="1"/>
    <col min="3" max="3" width="17.7109375" customWidth="1"/>
    <col min="4" max="4" width="13.7109375" customWidth="1"/>
    <col min="5" max="5" width="24.7109375" customWidth="1"/>
    <col min="6" max="6" width="13.7109375" customWidth="1"/>
    <col min="7" max="8" width="16.7109375" customWidth="1"/>
  </cols>
  <sheetData>
    <row r="1" spans="1:8" ht="15.75" x14ac:dyDescent="0.25">
      <c r="A1" s="3" t="s">
        <v>0</v>
      </c>
      <c r="B1" s="40"/>
      <c r="C1" s="40"/>
      <c r="D1" s="40"/>
      <c r="E1" s="40"/>
      <c r="F1" s="40"/>
      <c r="G1" s="40"/>
      <c r="H1" s="40"/>
    </row>
    <row r="2" spans="1:8" ht="15.75" x14ac:dyDescent="0.25">
      <c r="A2" s="3" t="s">
        <v>38</v>
      </c>
      <c r="B2" s="40"/>
      <c r="C2" s="40"/>
      <c r="D2" s="40"/>
      <c r="E2" s="40"/>
      <c r="F2" s="40"/>
      <c r="G2" s="40"/>
      <c r="H2" s="40"/>
    </row>
    <row r="3" spans="1:8" ht="15.75" x14ac:dyDescent="0.25">
      <c r="A3" s="3"/>
      <c r="B3" s="90" t="s">
        <v>101</v>
      </c>
      <c r="C3" s="40"/>
      <c r="D3" s="40"/>
      <c r="E3" s="40"/>
      <c r="F3" s="40"/>
      <c r="G3" s="40"/>
      <c r="H3" s="40"/>
    </row>
    <row r="4" spans="1:8" ht="15.75" x14ac:dyDescent="0.25">
      <c r="A4" s="3"/>
      <c r="B4" s="40" t="s">
        <v>39</v>
      </c>
      <c r="C4" s="40"/>
      <c r="D4" s="40"/>
      <c r="E4" s="40"/>
      <c r="F4" s="40"/>
      <c r="G4" s="40"/>
      <c r="H4" s="40"/>
    </row>
    <row r="5" spans="1:8" ht="15.75" x14ac:dyDescent="0.25">
      <c r="A5" s="3"/>
      <c r="B5" s="40" t="s">
        <v>15</v>
      </c>
      <c r="C5" s="40"/>
      <c r="D5" s="40"/>
      <c r="E5" s="40"/>
      <c r="F5" s="40"/>
      <c r="G5" s="40"/>
      <c r="H5" s="40"/>
    </row>
    <row r="6" spans="1:8" x14ac:dyDescent="0.25">
      <c r="A6" s="5"/>
      <c r="B6" s="40"/>
      <c r="C6" s="40"/>
      <c r="D6" s="40"/>
      <c r="E6" s="40"/>
      <c r="F6" s="40"/>
      <c r="G6" s="40"/>
      <c r="H6" s="40"/>
    </row>
    <row r="7" spans="1:8" x14ac:dyDescent="0.25">
      <c r="A7" s="4" t="s">
        <v>8</v>
      </c>
      <c r="B7" s="41" t="s">
        <v>65</v>
      </c>
      <c r="C7" s="41"/>
      <c r="D7" s="41"/>
      <c r="E7" s="41"/>
      <c r="F7" s="40"/>
      <c r="G7" s="40"/>
      <c r="H7" s="40"/>
    </row>
    <row r="8" spans="1:8" x14ac:dyDescent="0.25">
      <c r="A8" s="4" t="s">
        <v>9</v>
      </c>
      <c r="B8" s="40" t="s">
        <v>14</v>
      </c>
      <c r="C8" s="40"/>
      <c r="D8" s="40"/>
      <c r="E8" s="40"/>
      <c r="F8" s="40"/>
      <c r="G8" s="40"/>
      <c r="H8" s="40"/>
    </row>
    <row r="9" spans="1:8" x14ac:dyDescent="0.25">
      <c r="A9" s="4" t="s">
        <v>10</v>
      </c>
      <c r="B9" s="40" t="s">
        <v>13</v>
      </c>
      <c r="C9" s="40"/>
      <c r="D9" s="40"/>
      <c r="E9" s="40"/>
      <c r="F9" s="40"/>
      <c r="G9" s="40"/>
      <c r="H9" s="40"/>
    </row>
    <row r="10" spans="1:8" x14ac:dyDescent="0.25">
      <c r="A10" s="4" t="s">
        <v>100</v>
      </c>
      <c r="B10" s="26"/>
      <c r="C10" s="89"/>
      <c r="D10" s="89"/>
      <c r="E10" s="89"/>
      <c r="F10" s="89"/>
      <c r="G10" s="89"/>
      <c r="H10" s="89"/>
    </row>
    <row r="11" spans="1:8" x14ac:dyDescent="0.25">
      <c r="A11" s="4" t="s">
        <v>11</v>
      </c>
      <c r="B11" s="26"/>
      <c r="C11" s="40"/>
      <c r="D11" s="40"/>
      <c r="E11" s="40"/>
      <c r="F11" s="40"/>
      <c r="G11" s="40"/>
      <c r="H11" s="40"/>
    </row>
    <row r="12" spans="1:8" x14ac:dyDescent="0.25">
      <c r="A12" s="4" t="s">
        <v>12</v>
      </c>
      <c r="B12" s="26"/>
      <c r="C12" s="6"/>
      <c r="D12" s="6"/>
      <c r="E12" s="40"/>
      <c r="F12" s="40"/>
      <c r="G12" s="40"/>
      <c r="H12" s="40"/>
    </row>
    <row r="13" spans="1:8" x14ac:dyDescent="0.25">
      <c r="A13" s="4"/>
      <c r="B13" s="17"/>
      <c r="C13" s="40"/>
      <c r="D13" s="40"/>
      <c r="E13" s="40"/>
      <c r="F13" s="40"/>
      <c r="G13" s="40"/>
      <c r="H13" s="40"/>
    </row>
    <row r="14" spans="1:8" x14ac:dyDescent="0.25">
      <c r="A14" s="40"/>
      <c r="B14" s="18" t="s">
        <v>43</v>
      </c>
      <c r="C14" s="40"/>
      <c r="D14" s="40"/>
      <c r="E14" s="40"/>
      <c r="F14" s="40"/>
      <c r="G14" s="40"/>
      <c r="H14" s="40"/>
    </row>
    <row r="15" spans="1:8" x14ac:dyDescent="0.25">
      <c r="A15" s="4"/>
      <c r="B15" s="19" t="s">
        <v>40</v>
      </c>
      <c r="C15" s="9" t="s">
        <v>42</v>
      </c>
      <c r="D15" s="40"/>
      <c r="E15" s="40"/>
      <c r="F15" s="40"/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39" t="s">
        <v>4</v>
      </c>
      <c r="E16" s="40"/>
      <c r="F16" s="10" t="s">
        <v>32</v>
      </c>
      <c r="G16" s="39">
        <f>+B16</f>
        <v>0</v>
      </c>
      <c r="H16" s="39">
        <f>+C16</f>
        <v>0</v>
      </c>
    </row>
    <row r="17" spans="1:8" x14ac:dyDescent="0.25">
      <c r="A17" s="40" t="s">
        <v>2</v>
      </c>
      <c r="B17" s="28"/>
      <c r="C17" s="28"/>
      <c r="D17" s="40">
        <f>+C17+B17</f>
        <v>0</v>
      </c>
      <c r="E17" s="40"/>
      <c r="F17" s="40" t="str">
        <f>+A17</f>
        <v>No</v>
      </c>
      <c r="G17" s="13" t="e">
        <f>+B17/B19</f>
        <v>#DIV/0!</v>
      </c>
      <c r="H17" s="13" t="e">
        <f>+C17/C19</f>
        <v>#DIV/0!</v>
      </c>
    </row>
    <row r="18" spans="1:8" x14ac:dyDescent="0.25">
      <c r="A18" s="40" t="s">
        <v>3</v>
      </c>
      <c r="B18" s="28"/>
      <c r="C18" s="28"/>
      <c r="D18" s="40">
        <f>+C18+B18</f>
        <v>0</v>
      </c>
      <c r="E18" s="40"/>
      <c r="F18" s="40" t="str">
        <f>+A18</f>
        <v>Yes</v>
      </c>
      <c r="G18" s="13" t="e">
        <f>+B18/B19</f>
        <v>#DIV/0!</v>
      </c>
      <c r="H18" s="13" t="e">
        <f>+C18/C19</f>
        <v>#DIV/0!</v>
      </c>
    </row>
    <row r="19" spans="1:8" x14ac:dyDescent="0.25">
      <c r="A19" s="40" t="s">
        <v>4</v>
      </c>
      <c r="B19" s="40">
        <f>+B18+B17</f>
        <v>0</v>
      </c>
      <c r="C19" s="40">
        <f>+C18+C17</f>
        <v>0</v>
      </c>
      <c r="D19" s="40">
        <f>+C19+B19</f>
        <v>0</v>
      </c>
      <c r="E19" s="40"/>
      <c r="F19" s="40" t="s">
        <v>4</v>
      </c>
      <c r="G19" s="13" t="e">
        <f>SUM(G17:G18)</f>
        <v>#DIV/0!</v>
      </c>
      <c r="H19" s="13" t="e">
        <f>SUM(H17:H18)</f>
        <v>#DIV/0!</v>
      </c>
    </row>
    <row r="20" spans="1:8" x14ac:dyDescent="0.25">
      <c r="A20" s="40"/>
      <c r="B20" s="40"/>
      <c r="C20" s="40"/>
      <c r="D20" s="40"/>
      <c r="E20" s="40"/>
      <c r="F20" s="40"/>
      <c r="G20" s="13"/>
      <c r="H20" s="13"/>
    </row>
    <row r="21" spans="1:8" x14ac:dyDescent="0.25">
      <c r="A21" s="40"/>
      <c r="B21" s="7"/>
      <c r="C21" s="7"/>
      <c r="D21" s="40"/>
      <c r="E21" s="40"/>
      <c r="F21" s="40"/>
      <c r="G21" s="13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zero",IF(AND(D89&lt;0.05,D89&gt;0.01),"Distributions differ at the .05 level",IF(E89&gt;0,"Data distribution will not support calculation of a Chi-square value",IF(D89&lt;=0.01,"Distributions differ at the .01 level","No difference between distributions"))))</f>
        <v>Chi-square cannot be calculated if a row total is zero</v>
      </c>
      <c r="C22" s="2"/>
      <c r="D22" s="15"/>
      <c r="E22" s="15"/>
      <c r="F22" s="40"/>
      <c r="G22" s="40"/>
      <c r="H22" s="40"/>
    </row>
    <row r="75" spans="1:4" hidden="1" x14ac:dyDescent="0.25">
      <c r="A75" t="s">
        <v>1</v>
      </c>
    </row>
    <row r="76" spans="1:4" hidden="1" x14ac:dyDescent="0.25">
      <c r="A76" t="s">
        <v>2</v>
      </c>
      <c r="B76" t="e">
        <f>+D17*B19/D19</f>
        <v>#DIV/0!</v>
      </c>
      <c r="C76" t="e">
        <f>+D17*C19/D19</f>
        <v>#DIV/0!</v>
      </c>
      <c r="D76" t="e">
        <f>SUM(B76:C76)</f>
        <v>#DIV/0!</v>
      </c>
    </row>
    <row r="77" spans="1:4" hidden="1" x14ac:dyDescent="0.25">
      <c r="A77" t="s">
        <v>3</v>
      </c>
      <c r="B77" t="e">
        <f>+D18*B19/D19</f>
        <v>#DIV/0!</v>
      </c>
      <c r="C77" t="e">
        <f>+D18*C19/D19</f>
        <v>#DIV/0!</v>
      </c>
      <c r="D77" t="e">
        <f>SUM(B77:C77)</f>
        <v>#DIV/0!</v>
      </c>
    </row>
    <row r="78" spans="1:4" hidden="1" x14ac:dyDescent="0.25">
      <c r="A78" t="s">
        <v>4</v>
      </c>
      <c r="B78" t="e">
        <f>+B77+B76</f>
        <v>#DIV/0!</v>
      </c>
      <c r="C78" t="e">
        <f>+C77+C76</f>
        <v>#DIV/0!</v>
      </c>
      <c r="D78" t="e">
        <f>+D77+D76</f>
        <v>#DIV/0!</v>
      </c>
    </row>
    <row r="79" spans="1:4" hidden="1" x14ac:dyDescent="0.25"/>
    <row r="80" spans="1:4" hidden="1" x14ac:dyDescent="0.25"/>
    <row r="81" spans="1:5" hidden="1" x14ac:dyDescent="0.25"/>
    <row r="82" spans="1:5" hidden="1" x14ac:dyDescent="0.25"/>
    <row r="83" spans="1:5" hidden="1" x14ac:dyDescent="0.25"/>
    <row r="84" spans="1:5" hidden="1" x14ac:dyDescent="0.25"/>
    <row r="85" spans="1:5" hidden="1" x14ac:dyDescent="0.25"/>
    <row r="86" spans="1:5" hidden="1" x14ac:dyDescent="0.25"/>
    <row r="87" spans="1:5" hidden="1" x14ac:dyDescent="0.25">
      <c r="B87" t="e">
        <f>SUM(B76:B84)</f>
        <v>#DIV/0!</v>
      </c>
      <c r="C87" t="e">
        <f>SUM(C76:C84)</f>
        <v>#DIV/0!</v>
      </c>
      <c r="D87" t="e">
        <f>SUM(B87:C87)</f>
        <v>#DIV/0!</v>
      </c>
    </row>
    <row r="88" spans="1:5" hidden="1" x14ac:dyDescent="0.25"/>
    <row r="89" spans="1:5" hidden="1" x14ac:dyDescent="0.25">
      <c r="A89" t="s">
        <v>5</v>
      </c>
      <c r="D89" t="e">
        <f>+CHITEST(B17:C18,B76:C77)</f>
        <v>#DIV/0!</v>
      </c>
      <c r="E89">
        <f>+COUNTIF(B76:C77,"&lt;5")</f>
        <v>0</v>
      </c>
    </row>
  </sheetData>
  <sheetProtection algorithmName="SHA-512" hashValue="VSm2t3zNdWNo3R8RQxZ9HLwwLvhk5vj+Hpa/90RgDRbGFv4jhaT/f67I4KK6BLzs/FgTeJAjos6BVa9m45QQsA==" saltValue="R1mepDsaNVoJdaeIP+Xz9Q==" spinCount="100000" sheet="1" objects="1" scenarios="1" selectLockedCells="1"/>
  <mergeCells count="1">
    <mergeCell ref="G15:H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89"/>
  <sheetViews>
    <sheetView topLeftCell="A27" workbookViewId="0">
      <selection activeCell="B10" sqref="B10"/>
    </sheetView>
  </sheetViews>
  <sheetFormatPr defaultRowHeight="15" x14ac:dyDescent="0.25"/>
  <cols>
    <col min="1" max="1" width="17.7109375" customWidth="1"/>
    <col min="2" max="2" width="16.7109375" customWidth="1"/>
    <col min="3" max="3" width="17.7109375" customWidth="1"/>
    <col min="4" max="4" width="13.7109375" customWidth="1"/>
    <col min="5" max="5" width="24.7109375" customWidth="1"/>
    <col min="6" max="6" width="13.7109375" customWidth="1"/>
    <col min="7" max="8" width="16.7109375" customWidth="1"/>
  </cols>
  <sheetData>
    <row r="1" spans="1:8" ht="15.75" x14ac:dyDescent="0.25">
      <c r="A1" s="3" t="s">
        <v>0</v>
      </c>
      <c r="B1" s="40"/>
      <c r="C1" s="40"/>
      <c r="D1" s="40"/>
      <c r="E1" s="40"/>
      <c r="F1" s="40"/>
      <c r="G1" s="40"/>
      <c r="H1" s="40"/>
    </row>
    <row r="2" spans="1:8" ht="15.75" x14ac:dyDescent="0.25">
      <c r="A2" s="3" t="s">
        <v>38</v>
      </c>
      <c r="B2" s="40"/>
      <c r="C2" s="40"/>
      <c r="D2" s="40"/>
      <c r="E2" s="40"/>
      <c r="F2" s="40"/>
      <c r="G2" s="40"/>
      <c r="H2" s="40"/>
    </row>
    <row r="3" spans="1:8" ht="15.75" x14ac:dyDescent="0.25">
      <c r="A3" s="3"/>
      <c r="B3" s="90" t="s">
        <v>101</v>
      </c>
      <c r="C3" s="40"/>
      <c r="D3" s="40"/>
      <c r="E3" s="40"/>
      <c r="F3" s="40"/>
      <c r="G3" s="40"/>
      <c r="H3" s="40"/>
    </row>
    <row r="4" spans="1:8" ht="15.75" x14ac:dyDescent="0.25">
      <c r="A4" s="3"/>
      <c r="B4" s="40" t="s">
        <v>39</v>
      </c>
      <c r="C4" s="40"/>
      <c r="D4" s="40"/>
      <c r="E4" s="40"/>
      <c r="F4" s="40"/>
      <c r="G4" s="40"/>
      <c r="H4" s="40"/>
    </row>
    <row r="5" spans="1:8" ht="15.75" x14ac:dyDescent="0.25">
      <c r="A5" s="3"/>
      <c r="B5" s="40" t="s">
        <v>15</v>
      </c>
      <c r="C5" s="40"/>
      <c r="D5" s="40"/>
      <c r="E5" s="40"/>
      <c r="F5" s="40"/>
      <c r="G5" s="40"/>
      <c r="H5" s="40"/>
    </row>
    <row r="6" spans="1:8" x14ac:dyDescent="0.25">
      <c r="A6" s="5"/>
      <c r="B6" s="40"/>
      <c r="C6" s="40"/>
      <c r="D6" s="40"/>
      <c r="E6" s="40"/>
      <c r="F6" s="40"/>
      <c r="G6" s="40"/>
      <c r="H6" s="40"/>
    </row>
    <row r="7" spans="1:8" x14ac:dyDescent="0.25">
      <c r="A7" s="4" t="s">
        <v>8</v>
      </c>
      <c r="B7" s="92" t="s">
        <v>66</v>
      </c>
      <c r="C7" s="92"/>
      <c r="D7" s="92"/>
      <c r="E7" s="92"/>
      <c r="F7" s="40"/>
      <c r="G7" s="40"/>
      <c r="H7" s="40"/>
    </row>
    <row r="8" spans="1:8" x14ac:dyDescent="0.25">
      <c r="A8" s="4" t="s">
        <v>9</v>
      </c>
      <c r="B8" s="40" t="s">
        <v>14</v>
      </c>
      <c r="C8" s="40"/>
      <c r="D8" s="40"/>
      <c r="E8" s="40"/>
      <c r="F8" s="40"/>
      <c r="G8" s="40"/>
      <c r="H8" s="40"/>
    </row>
    <row r="9" spans="1:8" x14ac:dyDescent="0.25">
      <c r="A9" s="4" t="s">
        <v>10</v>
      </c>
      <c r="B9" s="40" t="s">
        <v>13</v>
      </c>
      <c r="C9" s="40"/>
      <c r="D9" s="40"/>
      <c r="E9" s="40"/>
      <c r="F9" s="40"/>
      <c r="G9" s="40"/>
      <c r="H9" s="40"/>
    </row>
    <row r="10" spans="1:8" x14ac:dyDescent="0.25">
      <c r="A10" s="4" t="s">
        <v>100</v>
      </c>
      <c r="B10" s="26"/>
      <c r="C10" s="89"/>
      <c r="D10" s="89"/>
      <c r="E10" s="89"/>
      <c r="F10" s="89"/>
      <c r="G10" s="89"/>
      <c r="H10" s="89"/>
    </row>
    <row r="11" spans="1:8" x14ac:dyDescent="0.25">
      <c r="A11" s="4" t="s">
        <v>11</v>
      </c>
      <c r="B11" s="26"/>
      <c r="C11" s="40"/>
      <c r="D11" s="40"/>
      <c r="E11" s="40"/>
      <c r="F11" s="40"/>
      <c r="G11" s="40"/>
      <c r="H11" s="40"/>
    </row>
    <row r="12" spans="1:8" x14ac:dyDescent="0.25">
      <c r="A12" s="4" t="s">
        <v>12</v>
      </c>
      <c r="B12" s="26"/>
      <c r="C12" s="6"/>
      <c r="D12" s="6"/>
      <c r="E12" s="40"/>
      <c r="F12" s="40"/>
      <c r="G12" s="40"/>
      <c r="H12" s="40"/>
    </row>
    <row r="13" spans="1:8" x14ac:dyDescent="0.25">
      <c r="A13" s="4"/>
      <c r="B13" s="17"/>
      <c r="C13" s="40"/>
      <c r="D13" s="40"/>
      <c r="E13" s="40"/>
      <c r="F13" s="40"/>
      <c r="G13" s="40"/>
      <c r="H13" s="40"/>
    </row>
    <row r="14" spans="1:8" x14ac:dyDescent="0.25">
      <c r="A14" s="40"/>
      <c r="B14" s="18" t="s">
        <v>43</v>
      </c>
      <c r="C14" s="40"/>
      <c r="D14" s="40"/>
      <c r="E14" s="40"/>
      <c r="F14" s="40"/>
      <c r="G14" s="40"/>
      <c r="H14" s="40"/>
    </row>
    <row r="15" spans="1:8" x14ac:dyDescent="0.25">
      <c r="A15" s="4"/>
      <c r="B15" s="19" t="s">
        <v>40</v>
      </c>
      <c r="C15" s="9" t="s">
        <v>42</v>
      </c>
      <c r="D15" s="40"/>
      <c r="E15" s="40"/>
      <c r="F15" s="40"/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39" t="s">
        <v>4</v>
      </c>
      <c r="E16" s="40"/>
      <c r="F16" s="10" t="s">
        <v>32</v>
      </c>
      <c r="G16" s="39">
        <f>+B16</f>
        <v>0</v>
      </c>
      <c r="H16" s="39">
        <f>+C16</f>
        <v>0</v>
      </c>
    </row>
    <row r="17" spans="1:8" x14ac:dyDescent="0.25">
      <c r="A17" s="40" t="s">
        <v>2</v>
      </c>
      <c r="B17" s="28"/>
      <c r="C17" s="28"/>
      <c r="D17" s="40">
        <f>+C17+B17</f>
        <v>0</v>
      </c>
      <c r="E17" s="40"/>
      <c r="F17" s="40" t="str">
        <f>+A17</f>
        <v>No</v>
      </c>
      <c r="G17" s="13" t="e">
        <f>+B17/B19</f>
        <v>#DIV/0!</v>
      </c>
      <c r="H17" s="13" t="e">
        <f>+C17/C19</f>
        <v>#DIV/0!</v>
      </c>
    </row>
    <row r="18" spans="1:8" x14ac:dyDescent="0.25">
      <c r="A18" s="40" t="s">
        <v>3</v>
      </c>
      <c r="B18" s="28"/>
      <c r="C18" s="28"/>
      <c r="D18" s="40">
        <f>+C18+B18</f>
        <v>0</v>
      </c>
      <c r="E18" s="40"/>
      <c r="F18" s="40" t="str">
        <f>+A18</f>
        <v>Yes</v>
      </c>
      <c r="G18" s="13" t="e">
        <f>+B18/B19</f>
        <v>#DIV/0!</v>
      </c>
      <c r="H18" s="13" t="e">
        <f>+C18/C19</f>
        <v>#DIV/0!</v>
      </c>
    </row>
    <row r="19" spans="1:8" x14ac:dyDescent="0.25">
      <c r="A19" s="40" t="s">
        <v>4</v>
      </c>
      <c r="B19" s="40">
        <f>+B18+B17</f>
        <v>0</v>
      </c>
      <c r="C19" s="40">
        <f>+C18+C17</f>
        <v>0</v>
      </c>
      <c r="D19" s="40">
        <f>+C19+B19</f>
        <v>0</v>
      </c>
      <c r="E19" s="40"/>
      <c r="F19" s="40" t="s">
        <v>4</v>
      </c>
      <c r="G19" s="13" t="e">
        <f>SUM(G17:G18)</f>
        <v>#DIV/0!</v>
      </c>
      <c r="H19" s="13" t="e">
        <f>SUM(H17:H18)</f>
        <v>#DIV/0!</v>
      </c>
    </row>
    <row r="20" spans="1:8" x14ac:dyDescent="0.25">
      <c r="A20" s="40"/>
      <c r="B20" s="40"/>
      <c r="C20" s="40"/>
      <c r="D20" s="40"/>
      <c r="E20" s="40"/>
      <c r="F20" s="40"/>
      <c r="G20" s="13"/>
      <c r="H20" s="13"/>
    </row>
    <row r="21" spans="1:8" x14ac:dyDescent="0.25">
      <c r="A21" s="40"/>
      <c r="B21" s="7"/>
      <c r="C21" s="7"/>
      <c r="D21" s="40"/>
      <c r="E21" s="40"/>
      <c r="F21" s="40"/>
      <c r="G21" s="13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zero",IF(AND(D89&lt;0.05,D89&gt;0.01),"Distributions differ at the .05 level",IF(E89&gt;0,"Data distribution will not support calculation of a Chi-square value",IF(D89&lt;=0.01,"Distributions differ at the .01 level","No difference between distributions"))))</f>
        <v>Chi-square cannot be calculated if a row total is zero</v>
      </c>
      <c r="C22" s="2"/>
      <c r="D22" s="15"/>
      <c r="E22" s="15"/>
      <c r="F22" s="40"/>
      <c r="G22" s="40"/>
      <c r="H22" s="40"/>
    </row>
    <row r="75" spans="1:4" hidden="1" x14ac:dyDescent="0.25">
      <c r="A75" t="s">
        <v>1</v>
      </c>
    </row>
    <row r="76" spans="1:4" hidden="1" x14ac:dyDescent="0.25">
      <c r="A76" t="s">
        <v>2</v>
      </c>
      <c r="B76" t="e">
        <f>+D17*B19/D19</f>
        <v>#DIV/0!</v>
      </c>
      <c r="C76" t="e">
        <f>+D17*C19/D19</f>
        <v>#DIV/0!</v>
      </c>
      <c r="D76" t="e">
        <f>SUM(B76:C76)</f>
        <v>#DIV/0!</v>
      </c>
    </row>
    <row r="77" spans="1:4" hidden="1" x14ac:dyDescent="0.25">
      <c r="A77" t="s">
        <v>3</v>
      </c>
      <c r="B77" t="e">
        <f>+D18*B19/D19</f>
        <v>#DIV/0!</v>
      </c>
      <c r="C77" t="e">
        <f>+D18*C19/D19</f>
        <v>#DIV/0!</v>
      </c>
      <c r="D77" t="e">
        <f>SUM(B77:C77)</f>
        <v>#DIV/0!</v>
      </c>
    </row>
    <row r="78" spans="1:4" hidden="1" x14ac:dyDescent="0.25">
      <c r="A78" t="s">
        <v>4</v>
      </c>
      <c r="B78" t="e">
        <f>+B77+B76</f>
        <v>#DIV/0!</v>
      </c>
      <c r="C78" t="e">
        <f>+C77+C76</f>
        <v>#DIV/0!</v>
      </c>
      <c r="D78" t="e">
        <f>+D77+D76</f>
        <v>#DIV/0!</v>
      </c>
    </row>
    <row r="79" spans="1:4" hidden="1" x14ac:dyDescent="0.25"/>
    <row r="80" spans="1:4" hidden="1" x14ac:dyDescent="0.25"/>
    <row r="81" spans="1:5" hidden="1" x14ac:dyDescent="0.25"/>
    <row r="82" spans="1:5" hidden="1" x14ac:dyDescent="0.25"/>
    <row r="83" spans="1:5" hidden="1" x14ac:dyDescent="0.25"/>
    <row r="84" spans="1:5" hidden="1" x14ac:dyDescent="0.25"/>
    <row r="85" spans="1:5" hidden="1" x14ac:dyDescent="0.25"/>
    <row r="86" spans="1:5" hidden="1" x14ac:dyDescent="0.25"/>
    <row r="87" spans="1:5" hidden="1" x14ac:dyDescent="0.25">
      <c r="B87" t="e">
        <f>SUM(B76:B84)</f>
        <v>#DIV/0!</v>
      </c>
      <c r="C87" t="e">
        <f>SUM(C76:C84)</f>
        <v>#DIV/0!</v>
      </c>
      <c r="D87" t="e">
        <f>SUM(B87:C87)</f>
        <v>#DIV/0!</v>
      </c>
    </row>
    <row r="88" spans="1:5" hidden="1" x14ac:dyDescent="0.25"/>
    <row r="89" spans="1:5" hidden="1" x14ac:dyDescent="0.25">
      <c r="A89" t="s">
        <v>5</v>
      </c>
      <c r="D89" t="e">
        <f>+CHITEST(B17:C18,B76:C77)</f>
        <v>#DIV/0!</v>
      </c>
      <c r="E89">
        <f>+COUNTIF(B76:C77,"&lt;5")</f>
        <v>0</v>
      </c>
    </row>
  </sheetData>
  <sheetProtection algorithmName="SHA-512" hashValue="FfyyOlZT//gblvhjzl5WOHRiopIMeM/Nv9IKGU2bGmlG+NVxnXXZXoJzmNNDwQY27KGXigF+ydqWLTZI3yQZAQ==" saltValue="pyah11MUfuUIfQFm7RXUuw==" spinCount="100000" sheet="1" objects="1" scenarios="1" selectLockedCells="1"/>
  <mergeCells count="2">
    <mergeCell ref="B7:E7"/>
    <mergeCell ref="G15:H15"/>
  </mergeCells>
  <pageMargins left="0.7" right="0.7" top="0.75" bottom="0.75" header="0.3" footer="0.3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9"/>
  <sheetViews>
    <sheetView workbookViewId="0">
      <selection activeCell="B10" sqref="B10"/>
    </sheetView>
  </sheetViews>
  <sheetFormatPr defaultRowHeight="15" x14ac:dyDescent="0.25"/>
  <cols>
    <col min="1" max="1" width="17.7109375" customWidth="1"/>
    <col min="2" max="2" width="16.7109375" customWidth="1"/>
    <col min="3" max="3" width="17.7109375" customWidth="1"/>
    <col min="4" max="4" width="13.7109375" customWidth="1"/>
    <col min="5" max="5" width="24.7109375" customWidth="1"/>
    <col min="6" max="6" width="13.7109375" customWidth="1"/>
    <col min="7" max="8" width="16.7109375" customWidth="1"/>
  </cols>
  <sheetData>
    <row r="1" spans="1:8" ht="15.75" x14ac:dyDescent="0.25">
      <c r="A1" s="3" t="s">
        <v>0</v>
      </c>
      <c r="B1" s="40"/>
      <c r="C1" s="40"/>
      <c r="D1" s="40"/>
      <c r="E1" s="40"/>
      <c r="F1" s="40"/>
      <c r="G1" s="40"/>
      <c r="H1" s="40"/>
    </row>
    <row r="2" spans="1:8" ht="15.75" x14ac:dyDescent="0.25">
      <c r="A2" s="3" t="s">
        <v>38</v>
      </c>
      <c r="B2" s="40"/>
      <c r="C2" s="40"/>
      <c r="D2" s="40"/>
      <c r="E2" s="40"/>
      <c r="F2" s="40"/>
      <c r="G2" s="40"/>
      <c r="H2" s="40"/>
    </row>
    <row r="3" spans="1:8" ht="15.75" x14ac:dyDescent="0.25">
      <c r="A3" s="3"/>
      <c r="B3" s="90" t="s">
        <v>101</v>
      </c>
      <c r="C3" s="40"/>
      <c r="D3" s="40"/>
      <c r="E3" s="40"/>
      <c r="F3" s="40"/>
      <c r="G3" s="40"/>
      <c r="H3" s="40"/>
    </row>
    <row r="4" spans="1:8" ht="15.75" x14ac:dyDescent="0.25">
      <c r="A4" s="3"/>
      <c r="B4" s="40" t="s">
        <v>39</v>
      </c>
      <c r="C4" s="40"/>
      <c r="D4" s="40"/>
      <c r="E4" s="40"/>
      <c r="F4" s="40"/>
      <c r="G4" s="40"/>
      <c r="H4" s="40"/>
    </row>
    <row r="5" spans="1:8" ht="15.75" x14ac:dyDescent="0.25">
      <c r="A5" s="3"/>
      <c r="B5" s="40" t="s">
        <v>15</v>
      </c>
      <c r="C5" s="40"/>
      <c r="D5" s="40"/>
      <c r="E5" s="40"/>
      <c r="F5" s="40"/>
      <c r="G5" s="40"/>
      <c r="H5" s="40"/>
    </row>
    <row r="6" spans="1:8" x14ac:dyDescent="0.25">
      <c r="A6" s="5"/>
      <c r="B6" s="40"/>
      <c r="C6" s="40"/>
      <c r="D6" s="40"/>
      <c r="E6" s="40"/>
      <c r="F6" s="40"/>
      <c r="G6" s="40"/>
      <c r="H6" s="40"/>
    </row>
    <row r="7" spans="1:8" x14ac:dyDescent="0.25">
      <c r="A7" s="4" t="s">
        <v>8</v>
      </c>
      <c r="B7" s="92" t="s">
        <v>67</v>
      </c>
      <c r="C7" s="92"/>
      <c r="D7" s="92"/>
      <c r="E7" s="92"/>
      <c r="F7" s="40"/>
      <c r="G7" s="40"/>
      <c r="H7" s="40"/>
    </row>
    <row r="8" spans="1:8" x14ac:dyDescent="0.25">
      <c r="A8" s="4" t="s">
        <v>9</v>
      </c>
      <c r="B8" s="40" t="s">
        <v>14</v>
      </c>
      <c r="C8" s="40"/>
      <c r="D8" s="40"/>
      <c r="E8" s="40"/>
      <c r="F8" s="40"/>
      <c r="G8" s="40"/>
      <c r="H8" s="40"/>
    </row>
    <row r="9" spans="1:8" x14ac:dyDescent="0.25">
      <c r="A9" s="4" t="s">
        <v>10</v>
      </c>
      <c r="B9" s="40" t="s">
        <v>13</v>
      </c>
      <c r="C9" s="40"/>
      <c r="D9" s="40"/>
      <c r="E9" s="40"/>
      <c r="F9" s="40"/>
      <c r="G9" s="40"/>
      <c r="H9" s="40"/>
    </row>
    <row r="10" spans="1:8" x14ac:dyDescent="0.25">
      <c r="A10" s="4" t="s">
        <v>100</v>
      </c>
      <c r="B10" s="26"/>
      <c r="C10" s="89"/>
      <c r="D10" s="89"/>
      <c r="E10" s="89"/>
      <c r="F10" s="89"/>
      <c r="G10" s="89"/>
      <c r="H10" s="89"/>
    </row>
    <row r="11" spans="1:8" x14ac:dyDescent="0.25">
      <c r="A11" s="4" t="s">
        <v>11</v>
      </c>
      <c r="B11" s="26"/>
      <c r="C11" s="40"/>
      <c r="D11" s="40"/>
      <c r="E11" s="40"/>
      <c r="F11" s="40"/>
      <c r="G11" s="40"/>
      <c r="H11" s="40"/>
    </row>
    <row r="12" spans="1:8" x14ac:dyDescent="0.25">
      <c r="A12" s="4" t="s">
        <v>12</v>
      </c>
      <c r="B12" s="26"/>
      <c r="C12" s="6"/>
      <c r="D12" s="6"/>
      <c r="E12" s="40"/>
      <c r="F12" s="40"/>
      <c r="G12" s="40"/>
      <c r="H12" s="40"/>
    </row>
    <row r="13" spans="1:8" x14ac:dyDescent="0.25">
      <c r="A13" s="4"/>
      <c r="B13" s="17"/>
      <c r="C13" s="40"/>
      <c r="D13" s="40"/>
      <c r="E13" s="40"/>
      <c r="F13" s="40"/>
      <c r="G13" s="40"/>
      <c r="H13" s="40"/>
    </row>
    <row r="14" spans="1:8" x14ac:dyDescent="0.25">
      <c r="A14" s="40"/>
      <c r="B14" s="18" t="s">
        <v>43</v>
      </c>
      <c r="C14" s="40"/>
      <c r="D14" s="40"/>
      <c r="E14" s="40"/>
      <c r="F14" s="40"/>
      <c r="G14" s="40"/>
      <c r="H14" s="40"/>
    </row>
    <row r="15" spans="1:8" x14ac:dyDescent="0.25">
      <c r="A15" s="4"/>
      <c r="B15" s="19" t="s">
        <v>40</v>
      </c>
      <c r="C15" s="9" t="s">
        <v>42</v>
      </c>
      <c r="D15" s="40"/>
      <c r="E15" s="40"/>
      <c r="F15" s="40"/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39" t="s">
        <v>4</v>
      </c>
      <c r="E16" s="40"/>
      <c r="F16" s="10" t="s">
        <v>32</v>
      </c>
      <c r="G16" s="39">
        <f>+B16</f>
        <v>0</v>
      </c>
      <c r="H16" s="39">
        <f>+C16</f>
        <v>0</v>
      </c>
    </row>
    <row r="17" spans="1:8" x14ac:dyDescent="0.25">
      <c r="A17" s="40" t="s">
        <v>2</v>
      </c>
      <c r="B17" s="28"/>
      <c r="C17" s="28"/>
      <c r="D17" s="40">
        <f>+C17+B17</f>
        <v>0</v>
      </c>
      <c r="E17" s="40"/>
      <c r="F17" s="40" t="str">
        <f>+A17</f>
        <v>No</v>
      </c>
      <c r="G17" s="13" t="e">
        <f>+B17/B19</f>
        <v>#DIV/0!</v>
      </c>
      <c r="H17" s="13" t="e">
        <f>+C17/C19</f>
        <v>#DIV/0!</v>
      </c>
    </row>
    <row r="18" spans="1:8" x14ac:dyDescent="0.25">
      <c r="A18" s="40" t="s">
        <v>3</v>
      </c>
      <c r="B18" s="28"/>
      <c r="C18" s="28"/>
      <c r="D18" s="40">
        <f>+C18+B18</f>
        <v>0</v>
      </c>
      <c r="E18" s="40"/>
      <c r="F18" s="40" t="str">
        <f>+A18</f>
        <v>Yes</v>
      </c>
      <c r="G18" s="13" t="e">
        <f>+B18/B19</f>
        <v>#DIV/0!</v>
      </c>
      <c r="H18" s="13" t="e">
        <f>+C18/C19</f>
        <v>#DIV/0!</v>
      </c>
    </row>
    <row r="19" spans="1:8" x14ac:dyDescent="0.25">
      <c r="A19" s="40" t="s">
        <v>4</v>
      </c>
      <c r="B19" s="40">
        <f>+B18+B17</f>
        <v>0</v>
      </c>
      <c r="C19" s="40">
        <f>+C18+C17</f>
        <v>0</v>
      </c>
      <c r="D19" s="40">
        <f>+C19+B19</f>
        <v>0</v>
      </c>
      <c r="E19" s="40"/>
      <c r="F19" s="40" t="s">
        <v>4</v>
      </c>
      <c r="G19" s="13" t="e">
        <f>SUM(G17:G18)</f>
        <v>#DIV/0!</v>
      </c>
      <c r="H19" s="13" t="e">
        <f>SUM(H17:H18)</f>
        <v>#DIV/0!</v>
      </c>
    </row>
    <row r="20" spans="1:8" x14ac:dyDescent="0.25">
      <c r="A20" s="40"/>
      <c r="B20" s="40"/>
      <c r="C20" s="40"/>
      <c r="D20" s="40"/>
      <c r="E20" s="40"/>
      <c r="F20" s="40"/>
      <c r="G20" s="13"/>
      <c r="H20" s="13"/>
    </row>
    <row r="21" spans="1:8" x14ac:dyDescent="0.25">
      <c r="A21" s="40"/>
      <c r="B21" s="7"/>
      <c r="C21" s="7"/>
      <c r="D21" s="40"/>
      <c r="E21" s="40"/>
      <c r="F21" s="40"/>
      <c r="G21" s="13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zero",IF(AND(D89&lt;0.05,D89&gt;0.01),"Distributions differ at the .05 level",IF(E89&gt;0,"Data distribution will not support calculation of a Chi-square value",IF(D89&lt;=0.01,"Distributions differ at the .01 level","No difference between distributions"))))</f>
        <v>Chi-square cannot be calculated if a row total is zero</v>
      </c>
      <c r="C22" s="2"/>
      <c r="D22" s="15"/>
      <c r="E22" s="15"/>
      <c r="F22" s="40"/>
      <c r="G22" s="40"/>
      <c r="H22" s="40"/>
    </row>
    <row r="75" spans="1:5" hidden="1" x14ac:dyDescent="0.25">
      <c r="A75" s="40" t="s">
        <v>1</v>
      </c>
      <c r="B75" s="40"/>
      <c r="C75" s="40"/>
      <c r="D75" s="40"/>
      <c r="E75" s="40"/>
    </row>
    <row r="76" spans="1:5" hidden="1" x14ac:dyDescent="0.25">
      <c r="A76" s="40" t="s">
        <v>2</v>
      </c>
      <c r="B76" s="16" t="e">
        <f>+D17*B19/D19</f>
        <v>#DIV/0!</v>
      </c>
      <c r="C76" s="16" t="e">
        <f>+D17*C19/D19</f>
        <v>#DIV/0!</v>
      </c>
      <c r="D76" s="40" t="e">
        <f>SUM(B76:C76)</f>
        <v>#DIV/0!</v>
      </c>
      <c r="E76" s="40"/>
    </row>
    <row r="77" spans="1:5" hidden="1" x14ac:dyDescent="0.25">
      <c r="A77" s="40" t="s">
        <v>3</v>
      </c>
      <c r="B77" s="16" t="e">
        <f>+D18*B19/D19</f>
        <v>#DIV/0!</v>
      </c>
      <c r="C77" s="16" t="e">
        <f>+D18*C19/D19</f>
        <v>#DIV/0!</v>
      </c>
      <c r="D77" s="40" t="e">
        <f>SUM(B77:C77)</f>
        <v>#DIV/0!</v>
      </c>
      <c r="E77" s="40"/>
    </row>
    <row r="78" spans="1:5" hidden="1" x14ac:dyDescent="0.25">
      <c r="A78" s="40" t="s">
        <v>4</v>
      </c>
      <c r="B78" s="16" t="e">
        <f>+B77+B76</f>
        <v>#DIV/0!</v>
      </c>
      <c r="C78" s="16" t="e">
        <f>+C77+C76</f>
        <v>#DIV/0!</v>
      </c>
      <c r="D78" s="40" t="e">
        <f>+D77+D76</f>
        <v>#DIV/0!</v>
      </c>
      <c r="E78" s="40"/>
    </row>
    <row r="79" spans="1:5" hidden="1" x14ac:dyDescent="0.25">
      <c r="A79" s="40"/>
      <c r="B79" s="16"/>
      <c r="C79" s="16"/>
      <c r="D79" s="40"/>
      <c r="E79" s="40"/>
    </row>
    <row r="80" spans="1:5" hidden="1" x14ac:dyDescent="0.25">
      <c r="A80" s="40"/>
      <c r="B80" s="16"/>
      <c r="C80" s="16"/>
      <c r="D80" s="40"/>
      <c r="E80" s="40"/>
    </row>
    <row r="81" spans="1:5" hidden="1" x14ac:dyDescent="0.25">
      <c r="A81" s="40"/>
      <c r="B81" s="16"/>
      <c r="C81" s="16"/>
      <c r="D81" s="40"/>
      <c r="E81" s="40"/>
    </row>
    <row r="82" spans="1:5" hidden="1" x14ac:dyDescent="0.25">
      <c r="A82" s="40"/>
      <c r="B82" s="16"/>
      <c r="C82" s="16"/>
      <c r="D82" s="40"/>
      <c r="E82" s="40"/>
    </row>
    <row r="83" spans="1:5" hidden="1" x14ac:dyDescent="0.25">
      <c r="A83" s="40"/>
      <c r="B83" s="16"/>
      <c r="C83" s="16"/>
      <c r="D83" s="40"/>
      <c r="E83" s="40"/>
    </row>
    <row r="84" spans="1:5" hidden="1" x14ac:dyDescent="0.25">
      <c r="A84" s="40"/>
      <c r="B84" s="16"/>
      <c r="C84" s="16"/>
      <c r="D84" s="40"/>
      <c r="E84" s="40"/>
    </row>
    <row r="85" spans="1:5" hidden="1" x14ac:dyDescent="0.25">
      <c r="A85" s="40"/>
      <c r="B85" s="16"/>
      <c r="C85" s="16"/>
      <c r="D85" s="40"/>
      <c r="E85" s="40"/>
    </row>
    <row r="86" spans="1:5" hidden="1" x14ac:dyDescent="0.25">
      <c r="A86" s="40"/>
      <c r="B86" s="16"/>
      <c r="C86" s="16"/>
      <c r="D86" s="40"/>
      <c r="E86" s="40"/>
    </row>
    <row r="87" spans="1:5" hidden="1" x14ac:dyDescent="0.25">
      <c r="A87" s="40"/>
      <c r="B87" s="40" t="e">
        <f>SUM(B76:B84)</f>
        <v>#DIV/0!</v>
      </c>
      <c r="C87" s="40" t="e">
        <f>SUM(C76:C84)</f>
        <v>#DIV/0!</v>
      </c>
      <c r="D87" s="40" t="e">
        <f>SUM(B87:C87)</f>
        <v>#DIV/0!</v>
      </c>
      <c r="E87" s="40"/>
    </row>
    <row r="88" spans="1:5" hidden="1" x14ac:dyDescent="0.25">
      <c r="A88" s="40"/>
      <c r="B88" s="40"/>
      <c r="C88" s="40"/>
      <c r="D88" s="40"/>
      <c r="E88" s="40"/>
    </row>
    <row r="89" spans="1:5" hidden="1" x14ac:dyDescent="0.25">
      <c r="A89" s="21" t="s">
        <v>5</v>
      </c>
      <c r="B89" s="21"/>
      <c r="C89" s="22"/>
      <c r="D89" s="40" t="e">
        <f>+CHITEST(B17:C18,B76:C77)</f>
        <v>#DIV/0!</v>
      </c>
      <c r="E89" s="40">
        <f>+COUNTIF(B76:C77,"&lt;5")</f>
        <v>0</v>
      </c>
    </row>
  </sheetData>
  <sheetProtection algorithmName="SHA-512" hashValue="g4tTkyR4Rlj/uo0dXOen5V7Id0jkKKB1LSlntdgiZqbNj8B7R4FZFz36j3z4sKpXNnyCJI+k5zJBu5Yv7v/0Fg==" saltValue="kAL0qi57W2+hlR6b5zWnCA==" spinCount="100000" sheet="1" objects="1" scenarios="1" selectLockedCells="1"/>
  <mergeCells count="2">
    <mergeCell ref="B7:E7"/>
    <mergeCell ref="G15:H1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96"/>
  <sheetViews>
    <sheetView workbookViewId="0">
      <selection activeCell="B10" sqref="B10"/>
    </sheetView>
  </sheetViews>
  <sheetFormatPr defaultRowHeight="15" x14ac:dyDescent="0.25"/>
  <cols>
    <col min="1" max="1" width="19.85546875" style="45" customWidth="1"/>
    <col min="2" max="2" width="16.7109375" style="45" customWidth="1"/>
    <col min="3" max="3" width="17.7109375" style="45" customWidth="1"/>
    <col min="4" max="4" width="13.7109375" style="45" customWidth="1"/>
    <col min="5" max="5" width="24.7109375" style="45" customWidth="1"/>
    <col min="6" max="6" width="15.5703125" style="45" customWidth="1"/>
    <col min="7" max="8" width="16.7109375" style="45" customWidth="1"/>
    <col min="9" max="16384" width="9.140625" style="45"/>
  </cols>
  <sheetData>
    <row r="1" spans="1:7" ht="15.75" x14ac:dyDescent="0.25">
      <c r="A1" s="3" t="s">
        <v>0</v>
      </c>
    </row>
    <row r="2" spans="1:7" ht="15.75" x14ac:dyDescent="0.25">
      <c r="A2" s="3" t="s">
        <v>38</v>
      </c>
    </row>
    <row r="3" spans="1:7" x14ac:dyDescent="0.25">
      <c r="B3" s="90" t="s">
        <v>101</v>
      </c>
    </row>
    <row r="4" spans="1:7" x14ac:dyDescent="0.25">
      <c r="B4" s="45" t="s">
        <v>86</v>
      </c>
    </row>
    <row r="5" spans="1:7" x14ac:dyDescent="0.25">
      <c r="B5" s="45" t="s">
        <v>85</v>
      </c>
    </row>
    <row r="7" spans="1:7" x14ac:dyDescent="0.25">
      <c r="A7" s="4" t="s">
        <v>8</v>
      </c>
      <c r="B7" s="92" t="s">
        <v>55</v>
      </c>
      <c r="C7" s="92"/>
      <c r="D7" s="92"/>
      <c r="E7" s="92"/>
    </row>
    <row r="8" spans="1:7" x14ac:dyDescent="0.25">
      <c r="A8" s="4" t="s">
        <v>9</v>
      </c>
      <c r="B8" s="45" t="s">
        <v>14</v>
      </c>
    </row>
    <row r="9" spans="1:7" x14ac:dyDescent="0.25">
      <c r="A9" s="4" t="s">
        <v>10</v>
      </c>
      <c r="B9" s="45" t="s">
        <v>13</v>
      </c>
    </row>
    <row r="10" spans="1:7" s="89" customFormat="1" x14ac:dyDescent="0.25">
      <c r="A10" s="4" t="s">
        <v>100</v>
      </c>
      <c r="B10" s="29"/>
    </row>
    <row r="11" spans="1:7" x14ac:dyDescent="0.25">
      <c r="A11" s="4" t="s">
        <v>11</v>
      </c>
      <c r="B11" s="29"/>
    </row>
    <row r="12" spans="1:7" x14ac:dyDescent="0.25">
      <c r="A12" s="4" t="s">
        <v>12</v>
      </c>
      <c r="B12" s="55"/>
    </row>
    <row r="13" spans="1:7" x14ac:dyDescent="0.25">
      <c r="A13" s="4"/>
      <c r="B13" s="46"/>
      <c r="G13" s="45" t="s">
        <v>78</v>
      </c>
    </row>
    <row r="14" spans="1:7" x14ac:dyDescent="0.25">
      <c r="B14" s="45" t="s">
        <v>43</v>
      </c>
    </row>
    <row r="15" spans="1:7" x14ac:dyDescent="0.25">
      <c r="B15" s="47" t="s">
        <v>40</v>
      </c>
      <c r="C15" s="47" t="s">
        <v>42</v>
      </c>
    </row>
    <row r="16" spans="1:7" x14ac:dyDescent="0.25">
      <c r="A16" s="11" t="s">
        <v>75</v>
      </c>
      <c r="B16" s="30"/>
      <c r="C16" s="56"/>
    </row>
    <row r="17" spans="1:8" x14ac:dyDescent="0.25">
      <c r="A17" s="6" t="s">
        <v>79</v>
      </c>
      <c r="B17" s="57"/>
      <c r="C17" s="58"/>
    </row>
    <row r="18" spans="1:8" x14ac:dyDescent="0.25">
      <c r="A18" s="45" t="s">
        <v>37</v>
      </c>
      <c r="B18" s="28"/>
      <c r="C18" s="28"/>
    </row>
    <row r="19" spans="1:8" x14ac:dyDescent="0.25">
      <c r="A19" s="50" t="s">
        <v>36</v>
      </c>
      <c r="B19" s="28"/>
      <c r="C19" s="28"/>
    </row>
    <row r="20" spans="1:8" x14ac:dyDescent="0.25">
      <c r="A20" s="51" t="s">
        <v>74</v>
      </c>
      <c r="B20" s="28"/>
      <c r="C20" s="28"/>
    </row>
    <row r="22" spans="1:8" x14ac:dyDescent="0.25">
      <c r="B22" s="10" t="s">
        <v>40</v>
      </c>
      <c r="C22" s="10" t="s">
        <v>42</v>
      </c>
      <c r="G22" s="91" t="s">
        <v>7</v>
      </c>
      <c r="H22" s="91"/>
    </row>
    <row r="23" spans="1:8" x14ac:dyDescent="0.25">
      <c r="A23" s="10" t="s">
        <v>32</v>
      </c>
      <c r="B23" s="48">
        <f>B16</f>
        <v>0</v>
      </c>
      <c r="C23" s="49">
        <f>C16</f>
        <v>0</v>
      </c>
      <c r="D23" s="11" t="s">
        <v>4</v>
      </c>
      <c r="F23" s="10" t="s">
        <v>32</v>
      </c>
      <c r="G23" s="44">
        <f>+B23</f>
        <v>0</v>
      </c>
      <c r="H23" s="44">
        <f>+C23</f>
        <v>0</v>
      </c>
    </row>
    <row r="24" spans="1:8" x14ac:dyDescent="0.25">
      <c r="A24" s="45" t="s">
        <v>76</v>
      </c>
      <c r="B24" s="52">
        <f>B17</f>
        <v>0</v>
      </c>
      <c r="C24" s="52">
        <f>C17</f>
        <v>0</v>
      </c>
      <c r="D24" s="45">
        <f>+C24+B24</f>
        <v>0</v>
      </c>
      <c r="F24" s="45" t="str">
        <f>+A24</f>
        <v>None ("0 Yes's")</v>
      </c>
      <c r="G24" s="13" t="e">
        <f>+B24/B26</f>
        <v>#DIV/0!</v>
      </c>
      <c r="H24" s="13" t="e">
        <f>+C24/C26</f>
        <v>#DIV/0!</v>
      </c>
    </row>
    <row r="25" spans="1:8" x14ac:dyDescent="0.25">
      <c r="A25" s="45" t="s">
        <v>77</v>
      </c>
      <c r="B25" s="53">
        <f>SUM(B18:B20)</f>
        <v>0</v>
      </c>
      <c r="C25" s="54">
        <f>SUM(C18:C20)</f>
        <v>0</v>
      </c>
      <c r="D25" s="45">
        <f>+C25+B25</f>
        <v>0</v>
      </c>
      <c r="F25" s="45" t="str">
        <f>+A25</f>
        <v>Any "Yes's"</v>
      </c>
      <c r="G25" s="13" t="e">
        <f>+B25/B26</f>
        <v>#DIV/0!</v>
      </c>
      <c r="H25" s="13" t="e">
        <f>+C25/C26</f>
        <v>#DIV/0!</v>
      </c>
    </row>
    <row r="26" spans="1:8" x14ac:dyDescent="0.25">
      <c r="A26" s="45" t="s">
        <v>4</v>
      </c>
      <c r="B26" s="45">
        <f>+B25+B24</f>
        <v>0</v>
      </c>
      <c r="C26" s="45">
        <f>+C25+C24</f>
        <v>0</v>
      </c>
      <c r="D26" s="45">
        <f>+C26+B26</f>
        <v>0</v>
      </c>
      <c r="F26" s="45" t="s">
        <v>4</v>
      </c>
      <c r="G26" s="13" t="e">
        <f>SUM(G24:G25)</f>
        <v>#DIV/0!</v>
      </c>
      <c r="H26" s="13" t="e">
        <f>SUM(H24:H25)</f>
        <v>#DIV/0!</v>
      </c>
    </row>
    <row r="29" spans="1:8" x14ac:dyDescent="0.25">
      <c r="A29" s="2" t="s">
        <v>6</v>
      </c>
      <c r="B29" s="2" t="str">
        <f>IF(+COUNTIF(D24:D25,"=0")&gt;0,"Chi-square cannot be calculated if a row total is zero",IF(AND(D96&lt;0.05,D96&gt;0.01),"Distributions differ at the .05 level",IF(E96&gt;0,"Data distribution will not support calculation of a Chi-square value",IF(D96&lt;=0.01,"Distributions differ at the .01 level","No difference between distributions"))))</f>
        <v>Chi-square cannot be calculated if a row total is zero</v>
      </c>
      <c r="C29" s="2"/>
      <c r="D29" s="2"/>
      <c r="E29" s="2"/>
    </row>
    <row r="82" spans="1:5" hidden="1" x14ac:dyDescent="0.25">
      <c r="A82" s="45" t="s">
        <v>1</v>
      </c>
    </row>
    <row r="83" spans="1:5" hidden="1" x14ac:dyDescent="0.25">
      <c r="A83" s="45" t="s">
        <v>2</v>
      </c>
      <c r="B83" s="45" t="e">
        <f>+D24*B26/D26</f>
        <v>#DIV/0!</v>
      </c>
      <c r="C83" s="45" t="e">
        <f>+D24*C26/D26</f>
        <v>#DIV/0!</v>
      </c>
      <c r="D83" s="45" t="e">
        <f>SUM(B83:C83)</f>
        <v>#DIV/0!</v>
      </c>
    </row>
    <row r="84" spans="1:5" hidden="1" x14ac:dyDescent="0.25">
      <c r="A84" s="45" t="s">
        <v>3</v>
      </c>
      <c r="B84" s="45" t="e">
        <f>+D25*B26/D26</f>
        <v>#DIV/0!</v>
      </c>
      <c r="C84" s="45" t="e">
        <f>+D25*C26/D26</f>
        <v>#DIV/0!</v>
      </c>
      <c r="D84" s="45" t="e">
        <f>SUM(B84:C84)</f>
        <v>#DIV/0!</v>
      </c>
    </row>
    <row r="85" spans="1:5" hidden="1" x14ac:dyDescent="0.25">
      <c r="A85" s="45" t="s">
        <v>4</v>
      </c>
      <c r="B85" s="45" t="e">
        <f>+B84+B83</f>
        <v>#DIV/0!</v>
      </c>
      <c r="C85" s="45" t="e">
        <f>+C84+C83</f>
        <v>#DIV/0!</v>
      </c>
      <c r="D85" s="45" t="e">
        <f>+D84+D83</f>
        <v>#DIV/0!</v>
      </c>
    </row>
    <row r="86" spans="1:5" hidden="1" x14ac:dyDescent="0.25"/>
    <row r="87" spans="1:5" hidden="1" x14ac:dyDescent="0.25"/>
    <row r="88" spans="1:5" hidden="1" x14ac:dyDescent="0.25"/>
    <row r="89" spans="1:5" hidden="1" x14ac:dyDescent="0.25"/>
    <row r="90" spans="1:5" hidden="1" x14ac:dyDescent="0.25"/>
    <row r="91" spans="1:5" hidden="1" x14ac:dyDescent="0.25"/>
    <row r="92" spans="1:5" hidden="1" x14ac:dyDescent="0.25"/>
    <row r="93" spans="1:5" hidden="1" x14ac:dyDescent="0.25"/>
    <row r="94" spans="1:5" hidden="1" x14ac:dyDescent="0.25">
      <c r="B94" s="45" t="e">
        <f>SUM(B83:B91)</f>
        <v>#DIV/0!</v>
      </c>
      <c r="C94" s="45" t="e">
        <f>SUM(C83:C91)</f>
        <v>#DIV/0!</v>
      </c>
      <c r="D94" s="45" t="e">
        <f>SUM(B94:C94)</f>
        <v>#DIV/0!</v>
      </c>
    </row>
    <row r="95" spans="1:5" hidden="1" x14ac:dyDescent="0.25"/>
    <row r="96" spans="1:5" hidden="1" x14ac:dyDescent="0.25">
      <c r="A96" s="45" t="s">
        <v>5</v>
      </c>
      <c r="D96" s="45" t="e">
        <f>+CHITEST(B24:C25,B83:C84)</f>
        <v>#DIV/0!</v>
      </c>
      <c r="E96" s="45">
        <f>+COUNTIF(B83:C84,"&lt;5")</f>
        <v>0</v>
      </c>
    </row>
  </sheetData>
  <sheetProtection algorithmName="SHA-512" hashValue="FEe/TQ4ReDgVO4mQCRhm39UZ+qEgFwI44kGcfKXRnzpkn+7WerpDuBPmTxekWLImfpTCJmQWhemsyBIAzsQt2Q==" saltValue="G8OKZVShZeDsAVDp8C+JIg==" spinCount="100000" sheet="1" objects="1" scenarios="1" selectLockedCells="1"/>
  <mergeCells count="2">
    <mergeCell ref="B7:E7"/>
    <mergeCell ref="G22:H22"/>
  </mergeCells>
  <pageMargins left="0.7" right="0.7" top="0.75" bottom="0.75" header="0.3" footer="0.3"/>
  <pageSetup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8"/>
  <sheetViews>
    <sheetView zoomScaleNormal="100" workbookViewId="0">
      <selection activeCell="B10" sqref="B10"/>
    </sheetView>
  </sheetViews>
  <sheetFormatPr defaultRowHeight="15" x14ac:dyDescent="0.25"/>
  <cols>
    <col min="1" max="1" width="17.7109375" style="1" customWidth="1"/>
    <col min="2" max="2" width="16.7109375" style="1" customWidth="1"/>
    <col min="3" max="3" width="17.7109375" style="1" customWidth="1"/>
    <col min="4" max="4" width="13.7109375" style="1" customWidth="1"/>
    <col min="5" max="5" width="24.7109375" style="1" customWidth="1"/>
    <col min="6" max="6" width="13.7109375" style="1" customWidth="1"/>
    <col min="7" max="8" width="16.7109375" style="1" customWidth="1"/>
    <col min="9" max="10" width="9.140625" style="1"/>
    <col min="11" max="11" width="9.140625" style="1" customWidth="1"/>
    <col min="12" max="12" width="7.28515625" style="1" customWidth="1"/>
    <col min="13" max="13" width="7.42578125" style="1" customWidth="1"/>
    <col min="14" max="14" width="7.5703125" style="1" bestFit="1" customWidth="1"/>
    <col min="15" max="15" width="9.42578125" style="1" customWidth="1"/>
    <col min="16" max="16" width="6.28515625" style="1" customWidth="1"/>
    <col min="17" max="17" width="3.42578125" style="1" customWidth="1"/>
    <col min="18" max="18" width="7.7109375" style="1" customWidth="1"/>
    <col min="19" max="19" width="6.140625" style="1" customWidth="1"/>
    <col min="20" max="20" width="4.5703125" style="1" customWidth="1"/>
    <col min="21" max="21" width="5.42578125" style="1" customWidth="1"/>
    <col min="22" max="22" width="6.5703125" style="1" customWidth="1"/>
    <col min="23" max="23" width="6.42578125" style="1" customWidth="1"/>
    <col min="24" max="25" width="9.140625" style="1"/>
    <col min="26" max="26" width="3.7109375" style="1" customWidth="1"/>
    <col min="27" max="27" width="5.42578125" style="1" customWidth="1"/>
    <col min="28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90" t="s">
        <v>101</v>
      </c>
    </row>
    <row r="4" spans="1:8" ht="15.75" x14ac:dyDescent="0.25">
      <c r="A4" s="3"/>
      <c r="B4" s="1" t="s">
        <v>39</v>
      </c>
    </row>
    <row r="5" spans="1:8" ht="15.75" x14ac:dyDescent="0.25">
      <c r="A5" s="3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92" t="s">
        <v>56</v>
      </c>
      <c r="C7" s="92"/>
      <c r="D7" s="92"/>
      <c r="E7" s="92"/>
      <c r="F7" s="92"/>
      <c r="G7" s="92"/>
    </row>
    <row r="8" spans="1:8" x14ac:dyDescent="0.25">
      <c r="A8" s="4" t="s">
        <v>9</v>
      </c>
      <c r="B8" s="1" t="s">
        <v>14</v>
      </c>
    </row>
    <row r="9" spans="1:8" x14ac:dyDescent="0.25">
      <c r="A9" s="4" t="s">
        <v>10</v>
      </c>
      <c r="B9" s="1" t="s">
        <v>13</v>
      </c>
    </row>
    <row r="10" spans="1:8" s="89" customFormat="1" x14ac:dyDescent="0.25">
      <c r="A10" s="4" t="s">
        <v>100</v>
      </c>
      <c r="B10" s="26"/>
    </row>
    <row r="11" spans="1:8" x14ac:dyDescent="0.25">
      <c r="A11" s="4" t="s">
        <v>11</v>
      </c>
      <c r="B11" s="26"/>
    </row>
    <row r="12" spans="1:8" x14ac:dyDescent="0.25">
      <c r="A12" s="4" t="s">
        <v>12</v>
      </c>
      <c r="B12" s="26"/>
      <c r="C12" s="6"/>
      <c r="D12" s="6"/>
    </row>
    <row r="13" spans="1:8" x14ac:dyDescent="0.25">
      <c r="A13" s="4"/>
      <c r="B13" s="17"/>
    </row>
    <row r="14" spans="1:8" x14ac:dyDescent="0.25">
      <c r="A14" s="4"/>
      <c r="B14" s="18" t="s">
        <v>43</v>
      </c>
    </row>
    <row r="15" spans="1:8" x14ac:dyDescent="0.25">
      <c r="B15" s="19" t="s">
        <v>40</v>
      </c>
      <c r="C15" s="9" t="s">
        <v>42</v>
      </c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23" t="s">
        <v>4</v>
      </c>
      <c r="F16" s="10" t="s">
        <v>32</v>
      </c>
      <c r="G16" s="23">
        <f>+B16</f>
        <v>0</v>
      </c>
      <c r="H16" s="23">
        <f>+C16</f>
        <v>0</v>
      </c>
    </row>
    <row r="17" spans="1:8" x14ac:dyDescent="0.25">
      <c r="A17" s="1" t="s">
        <v>3</v>
      </c>
      <c r="B17" s="28"/>
      <c r="C17" s="28"/>
      <c r="D17" s="1">
        <f>+C17+B17</f>
        <v>0</v>
      </c>
      <c r="F17" s="1" t="str">
        <f>+A17</f>
        <v>Yes</v>
      </c>
      <c r="G17" s="13" t="e">
        <f>+B17/B19</f>
        <v>#DIV/0!</v>
      </c>
      <c r="H17" s="13" t="e">
        <f>+C17/C19</f>
        <v>#DIV/0!</v>
      </c>
    </row>
    <row r="18" spans="1:8" x14ac:dyDescent="0.25">
      <c r="A18" s="1" t="s">
        <v>2</v>
      </c>
      <c r="B18" s="28"/>
      <c r="C18" s="28"/>
      <c r="D18" s="1">
        <f>+C18+B18</f>
        <v>0</v>
      </c>
      <c r="F18" s="1" t="str">
        <f>+A18</f>
        <v>No</v>
      </c>
      <c r="G18" s="13" t="e">
        <f>+B18/B19</f>
        <v>#DIV/0!</v>
      </c>
      <c r="H18" s="13" t="e">
        <f>+C18/C19</f>
        <v>#DIV/0!</v>
      </c>
    </row>
    <row r="19" spans="1:8" x14ac:dyDescent="0.25">
      <c r="A19" s="1" t="s">
        <v>4</v>
      </c>
      <c r="B19" s="1">
        <f>+B18+B17</f>
        <v>0</v>
      </c>
      <c r="C19" s="1">
        <f>+C18+C17</f>
        <v>0</v>
      </c>
      <c r="D19" s="1">
        <f>+C19+B19</f>
        <v>0</v>
      </c>
      <c r="F19" s="1" t="s">
        <v>4</v>
      </c>
      <c r="G19" s="13" t="e">
        <f>SUM(G17:G18)</f>
        <v>#DIV/0!</v>
      </c>
      <c r="H19" s="13" t="e">
        <f>SUM(H17:H18)</f>
        <v>#DIV/0!</v>
      </c>
    </row>
    <row r="20" spans="1:8" x14ac:dyDescent="0.25">
      <c r="G20" s="13"/>
      <c r="H20" s="13"/>
    </row>
    <row r="21" spans="1:8" x14ac:dyDescent="0.25">
      <c r="B21" s="7"/>
      <c r="C21" s="7"/>
      <c r="G21" s="13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zero",IF(AND(D87&lt;0.05,D87&gt;0.01),"Distributions differ at the .05 level",IF(D86&gt;0,"Data distribution will not support calculation of a Chi-square value",IF(D87&lt;=0.01,"Distributions differ at the .01 level","No difference between distributions"))))</f>
        <v>Chi-square cannot be calculated if a row total is zero</v>
      </c>
      <c r="C22" s="2"/>
      <c r="D22" s="15"/>
      <c r="E22" s="15"/>
    </row>
    <row r="24" spans="1:8" x14ac:dyDescent="0.25">
      <c r="A24" s="5"/>
    </row>
    <row r="73" spans="1:4" hidden="1" x14ac:dyDescent="0.25">
      <c r="A73" s="1" t="s">
        <v>1</v>
      </c>
    </row>
    <row r="74" spans="1:4" hidden="1" x14ac:dyDescent="0.25">
      <c r="A74" s="1" t="s">
        <v>2</v>
      </c>
      <c r="B74" s="16" t="e">
        <f>+D17*B19/D19</f>
        <v>#DIV/0!</v>
      </c>
      <c r="C74" s="16" t="e">
        <f>+D17*C19/D19</f>
        <v>#DIV/0!</v>
      </c>
      <c r="D74" s="1" t="e">
        <f>SUM(B74:C74)</f>
        <v>#DIV/0!</v>
      </c>
    </row>
    <row r="75" spans="1:4" hidden="1" x14ac:dyDescent="0.25">
      <c r="A75" s="1" t="s">
        <v>3</v>
      </c>
      <c r="B75" s="16" t="e">
        <f>+D18*B19/D19</f>
        <v>#DIV/0!</v>
      </c>
      <c r="C75" s="16" t="e">
        <f>+D18*C19/D19</f>
        <v>#DIV/0!</v>
      </c>
      <c r="D75" s="1" t="e">
        <f>SUM(B75:C75)</f>
        <v>#DIV/0!</v>
      </c>
    </row>
    <row r="76" spans="1:4" hidden="1" x14ac:dyDescent="0.25">
      <c r="A76" s="1" t="s">
        <v>4</v>
      </c>
      <c r="B76" s="16" t="e">
        <f>+B75+B74</f>
        <v>#DIV/0!</v>
      </c>
      <c r="C76" s="16" t="e">
        <f>+C75+C74</f>
        <v>#DIV/0!</v>
      </c>
      <c r="D76" s="1" t="e">
        <f>+D75+D74</f>
        <v>#DIV/0!</v>
      </c>
    </row>
    <row r="77" spans="1:4" hidden="1" x14ac:dyDescent="0.25">
      <c r="B77" s="16"/>
      <c r="C77" s="16"/>
    </row>
    <row r="78" spans="1:4" hidden="1" x14ac:dyDescent="0.25">
      <c r="B78" s="16"/>
      <c r="C78" s="16"/>
    </row>
    <row r="79" spans="1:4" hidden="1" x14ac:dyDescent="0.25">
      <c r="B79" s="16"/>
      <c r="C79" s="16"/>
    </row>
    <row r="80" spans="1:4" hidden="1" x14ac:dyDescent="0.25">
      <c r="B80" s="16"/>
      <c r="C80" s="16"/>
    </row>
    <row r="81" spans="1:4" hidden="1" x14ac:dyDescent="0.25">
      <c r="B81" s="16"/>
      <c r="C81" s="16"/>
    </row>
    <row r="82" spans="1:4" hidden="1" x14ac:dyDescent="0.25">
      <c r="B82" s="16"/>
      <c r="C82" s="16"/>
    </row>
    <row r="83" spans="1:4" hidden="1" x14ac:dyDescent="0.25">
      <c r="B83" s="16"/>
      <c r="C83" s="16"/>
    </row>
    <row r="84" spans="1:4" hidden="1" x14ac:dyDescent="0.25">
      <c r="B84" s="16"/>
      <c r="C84" s="16"/>
    </row>
    <row r="85" spans="1:4" hidden="1" x14ac:dyDescent="0.25">
      <c r="B85" s="1" t="e">
        <f>SUM(B74:B82)</f>
        <v>#DIV/0!</v>
      </c>
      <c r="C85" s="1" t="e">
        <f>SUM(C74:C82)</f>
        <v>#DIV/0!</v>
      </c>
      <c r="D85" s="1" t="e">
        <f>SUM(B85:C85)</f>
        <v>#DIV/0!</v>
      </c>
    </row>
    <row r="86" spans="1:4" hidden="1" x14ac:dyDescent="0.25">
      <c r="D86" s="1">
        <f>+COUNTIF(B74:C75,"&lt;5")</f>
        <v>0</v>
      </c>
    </row>
    <row r="87" spans="1:4" hidden="1" x14ac:dyDescent="0.25">
      <c r="A87" s="21" t="s">
        <v>5</v>
      </c>
      <c r="B87" s="21"/>
      <c r="C87" s="22"/>
      <c r="D87" s="1" t="e">
        <f>+CHITEST(B17:C18,B74:C75)</f>
        <v>#DIV/0!</v>
      </c>
    </row>
    <row r="88" spans="1:4" hidden="1" x14ac:dyDescent="0.25">
      <c r="A88" s="21"/>
      <c r="B88" s="21"/>
      <c r="C88" s="22"/>
    </row>
  </sheetData>
  <sheetProtection algorithmName="SHA-512" hashValue="IlkUh/zSVvW1Zmp0XoBKtYAUSshg4NlcBjS+5WMZ0UuqRFLJ1qrtonjZMxTVruIOiG7BHwY+mrE36bHnD2Vbnw==" saltValue="5BzCGboe0Daaj8DGHxVRPQ==" spinCount="100000" sheet="1" objects="1" scenarios="1" selectLockedCells="1"/>
  <mergeCells count="2">
    <mergeCell ref="G15:H15"/>
    <mergeCell ref="B7:G7"/>
  </mergeCells>
  <pageMargins left="0.25" right="0.25" top="0.75" bottom="0.75" header="0.3" footer="0.3"/>
  <pageSetup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89"/>
  <sheetViews>
    <sheetView workbookViewId="0">
      <selection activeCell="B10" sqref="B10"/>
    </sheetView>
  </sheetViews>
  <sheetFormatPr defaultRowHeight="15" x14ac:dyDescent="0.25"/>
  <cols>
    <col min="1" max="1" width="17.7109375" style="1" customWidth="1"/>
    <col min="2" max="2" width="16.7109375" style="1" customWidth="1"/>
    <col min="3" max="3" width="17.7109375" style="1" customWidth="1"/>
    <col min="4" max="4" width="13.7109375" style="1" customWidth="1"/>
    <col min="5" max="5" width="24.7109375" style="1" customWidth="1"/>
    <col min="6" max="6" width="13.7109375" style="1" customWidth="1"/>
    <col min="7" max="8" width="16.7109375" style="1" customWidth="1"/>
    <col min="9" max="10" width="9.140625" style="1"/>
    <col min="11" max="11" width="9.140625" style="1" customWidth="1"/>
    <col min="12" max="12" width="7.28515625" style="1" customWidth="1"/>
    <col min="13" max="13" width="7.42578125" style="1" customWidth="1"/>
    <col min="14" max="14" width="7.5703125" style="1" bestFit="1" customWidth="1"/>
    <col min="15" max="15" width="9.42578125" style="1" customWidth="1"/>
    <col min="16" max="16" width="6.28515625" style="1" customWidth="1"/>
    <col min="17" max="17" width="3.42578125" style="1" customWidth="1"/>
    <col min="18" max="18" width="7.7109375" style="1" customWidth="1"/>
    <col min="19" max="19" width="6.140625" style="1" customWidth="1"/>
    <col min="20" max="20" width="4.5703125" style="1" customWidth="1"/>
    <col min="21" max="21" width="5.42578125" style="1" customWidth="1"/>
    <col min="22" max="22" width="6.5703125" style="1" customWidth="1"/>
    <col min="23" max="23" width="6.42578125" style="1" customWidth="1"/>
    <col min="24" max="25" width="9.140625" style="1"/>
    <col min="26" max="26" width="3.7109375" style="1" customWidth="1"/>
    <col min="27" max="27" width="5.42578125" style="1" customWidth="1"/>
    <col min="28" max="16384" width="9.140625" style="1"/>
  </cols>
  <sheetData>
    <row r="1" spans="1:8" ht="15.75" x14ac:dyDescent="0.25">
      <c r="A1" s="3" t="s">
        <v>0</v>
      </c>
    </row>
    <row r="2" spans="1:8" ht="15.75" x14ac:dyDescent="0.25">
      <c r="A2" s="3" t="s">
        <v>38</v>
      </c>
    </row>
    <row r="3" spans="1:8" ht="15.75" x14ac:dyDescent="0.25">
      <c r="A3" s="3"/>
      <c r="B3" s="90" t="s">
        <v>101</v>
      </c>
    </row>
    <row r="4" spans="1:8" ht="15.75" x14ac:dyDescent="0.25">
      <c r="A4" s="3"/>
      <c r="B4" s="1" t="s">
        <v>39</v>
      </c>
    </row>
    <row r="5" spans="1:8" ht="15.75" x14ac:dyDescent="0.25">
      <c r="A5" s="3"/>
      <c r="B5" s="1" t="s">
        <v>15</v>
      </c>
    </row>
    <row r="6" spans="1:8" x14ac:dyDescent="0.25">
      <c r="A6" s="5"/>
    </row>
    <row r="7" spans="1:8" x14ac:dyDescent="0.25">
      <c r="A7" s="4" t="s">
        <v>8</v>
      </c>
      <c r="B7" s="92" t="s">
        <v>57</v>
      </c>
      <c r="C7" s="92"/>
      <c r="D7" s="92"/>
      <c r="E7" s="92"/>
      <c r="F7" s="92"/>
      <c r="G7" s="92"/>
    </row>
    <row r="8" spans="1:8" x14ac:dyDescent="0.25">
      <c r="A8" s="4" t="s">
        <v>9</v>
      </c>
      <c r="B8" s="1" t="s">
        <v>14</v>
      </c>
    </row>
    <row r="9" spans="1:8" x14ac:dyDescent="0.25">
      <c r="A9" s="4" t="s">
        <v>10</v>
      </c>
      <c r="B9" s="1" t="s">
        <v>13</v>
      </c>
    </row>
    <row r="10" spans="1:8" s="89" customFormat="1" x14ac:dyDescent="0.25">
      <c r="A10" s="4" t="s">
        <v>100</v>
      </c>
      <c r="B10" s="26"/>
    </row>
    <row r="11" spans="1:8" x14ac:dyDescent="0.25">
      <c r="A11" s="4" t="s">
        <v>11</v>
      </c>
      <c r="B11" s="26"/>
    </row>
    <row r="12" spans="1:8" x14ac:dyDescent="0.25">
      <c r="A12" s="4" t="s">
        <v>12</v>
      </c>
      <c r="B12" s="26"/>
      <c r="C12" s="6"/>
      <c r="D12" s="6"/>
    </row>
    <row r="13" spans="1:8" x14ac:dyDescent="0.25">
      <c r="A13" s="4"/>
      <c r="B13" s="17"/>
    </row>
    <row r="14" spans="1:8" x14ac:dyDescent="0.25">
      <c r="A14" s="4"/>
      <c r="B14" s="18" t="s">
        <v>43</v>
      </c>
    </row>
    <row r="15" spans="1:8" x14ac:dyDescent="0.25">
      <c r="A15" s="4"/>
      <c r="B15" s="19" t="s">
        <v>40</v>
      </c>
      <c r="C15" s="9" t="s">
        <v>42</v>
      </c>
      <c r="G15" s="91" t="s">
        <v>7</v>
      </c>
      <c r="H15" s="91"/>
    </row>
    <row r="16" spans="1:8" x14ac:dyDescent="0.25">
      <c r="A16" s="10" t="s">
        <v>32</v>
      </c>
      <c r="B16" s="30"/>
      <c r="C16" s="30"/>
      <c r="D16" s="23" t="s">
        <v>4</v>
      </c>
      <c r="F16" s="10" t="s">
        <v>35</v>
      </c>
      <c r="G16" s="23">
        <f>+B16</f>
        <v>0</v>
      </c>
      <c r="H16" s="23">
        <f>+C16</f>
        <v>0</v>
      </c>
    </row>
    <row r="17" spans="1:8" x14ac:dyDescent="0.25">
      <c r="A17" s="1" t="s">
        <v>2</v>
      </c>
      <c r="B17" s="28"/>
      <c r="C17" s="28"/>
      <c r="D17" s="1">
        <f>+C17+B17</f>
        <v>0</v>
      </c>
      <c r="F17" s="1" t="str">
        <f>+A17</f>
        <v>No</v>
      </c>
      <c r="G17" s="13" t="e">
        <f>+B17/B19</f>
        <v>#DIV/0!</v>
      </c>
      <c r="H17" s="13" t="e">
        <f>+C17/C19</f>
        <v>#DIV/0!</v>
      </c>
    </row>
    <row r="18" spans="1:8" x14ac:dyDescent="0.25">
      <c r="A18" s="1" t="s">
        <v>3</v>
      </c>
      <c r="B18" s="28"/>
      <c r="C18" s="28"/>
      <c r="D18" s="1">
        <f>+C18+B18</f>
        <v>0</v>
      </c>
      <c r="F18" s="1" t="str">
        <f>+A18</f>
        <v>Yes</v>
      </c>
      <c r="G18" s="13" t="e">
        <f>+B18/B19</f>
        <v>#DIV/0!</v>
      </c>
      <c r="H18" s="13" t="e">
        <f>+C18/C19</f>
        <v>#DIV/0!</v>
      </c>
    </row>
    <row r="19" spans="1:8" x14ac:dyDescent="0.25">
      <c r="A19" s="1" t="s">
        <v>4</v>
      </c>
      <c r="B19" s="1">
        <f>+B18+B17</f>
        <v>0</v>
      </c>
      <c r="C19" s="1">
        <f>+C18+C17</f>
        <v>0</v>
      </c>
      <c r="D19" s="1">
        <f>+C19+B19</f>
        <v>0</v>
      </c>
      <c r="F19" s="1" t="s">
        <v>34</v>
      </c>
      <c r="G19" s="13" t="e">
        <f>SUM(G17:G18)</f>
        <v>#DIV/0!</v>
      </c>
      <c r="H19" s="13" t="e">
        <f>SUM(H17:H18)</f>
        <v>#DIV/0!</v>
      </c>
    </row>
    <row r="20" spans="1:8" x14ac:dyDescent="0.25">
      <c r="G20" s="13"/>
      <c r="H20" s="13"/>
    </row>
    <row r="21" spans="1:8" x14ac:dyDescent="0.25">
      <c r="B21" s="7"/>
      <c r="C21" s="7"/>
      <c r="G21" s="13"/>
      <c r="H21" s="13"/>
    </row>
    <row r="22" spans="1:8" x14ac:dyDescent="0.25">
      <c r="A22" s="2" t="s">
        <v>6</v>
      </c>
      <c r="B22" s="2" t="str">
        <f>IF(+COUNTIF(D17:D18,"=0")&gt;0,"Chi-square cannot be calculated if a row total is zero",IF(AND(D88&lt;0.05,D88&gt;0.01),"Distributions differ at the .05 level",IF(D87&gt;0,"Data distribution will not support calculation of a Chi-square value",IF(D88&lt;=0.01,"Distributions differ at the .01 level","No difference between distributions"))))</f>
        <v>Chi-square cannot be calculated if a row total is zero</v>
      </c>
      <c r="C22" s="2"/>
      <c r="D22" s="15"/>
      <c r="E22" s="15"/>
    </row>
    <row r="23" spans="1:8" s="7" customFormat="1" x14ac:dyDescent="0.25">
      <c r="A23" s="20"/>
      <c r="C23" s="20"/>
    </row>
    <row r="74" spans="1:4" hidden="1" x14ac:dyDescent="0.25">
      <c r="A74" s="1" t="s">
        <v>1</v>
      </c>
    </row>
    <row r="75" spans="1:4" hidden="1" x14ac:dyDescent="0.25">
      <c r="A75" s="1" t="s">
        <v>2</v>
      </c>
      <c r="B75" s="16" t="e">
        <f>+D17*B19/D19</f>
        <v>#DIV/0!</v>
      </c>
      <c r="C75" s="16" t="e">
        <f>+D17*C19/D19</f>
        <v>#DIV/0!</v>
      </c>
      <c r="D75" s="1" t="e">
        <f>SUM(B75:C75)</f>
        <v>#DIV/0!</v>
      </c>
    </row>
    <row r="76" spans="1:4" hidden="1" x14ac:dyDescent="0.25">
      <c r="A76" s="1" t="s">
        <v>3</v>
      </c>
      <c r="B76" s="16" t="e">
        <f>+D18*B19/D19</f>
        <v>#DIV/0!</v>
      </c>
      <c r="C76" s="16" t="e">
        <f>+D18*C19/D19</f>
        <v>#DIV/0!</v>
      </c>
      <c r="D76" s="1" t="e">
        <f>SUM(B76:C76)</f>
        <v>#DIV/0!</v>
      </c>
    </row>
    <row r="77" spans="1:4" hidden="1" x14ac:dyDescent="0.25">
      <c r="A77" s="1" t="s">
        <v>4</v>
      </c>
      <c r="B77" s="16" t="e">
        <f>+B76+B75</f>
        <v>#DIV/0!</v>
      </c>
      <c r="C77" s="16" t="e">
        <f>+C76+C75</f>
        <v>#DIV/0!</v>
      </c>
      <c r="D77" s="1" t="e">
        <f>+D76+D75</f>
        <v>#DIV/0!</v>
      </c>
    </row>
    <row r="78" spans="1:4" hidden="1" x14ac:dyDescent="0.25">
      <c r="B78" s="16"/>
      <c r="C78" s="16"/>
    </row>
    <row r="79" spans="1:4" hidden="1" x14ac:dyDescent="0.25">
      <c r="B79" s="16"/>
      <c r="C79" s="16"/>
    </row>
    <row r="80" spans="1:4" hidden="1" x14ac:dyDescent="0.25">
      <c r="B80" s="16"/>
      <c r="C80" s="16"/>
    </row>
    <row r="81" spans="1:4" hidden="1" x14ac:dyDescent="0.25">
      <c r="B81" s="16"/>
      <c r="C81" s="16"/>
    </row>
    <row r="82" spans="1:4" hidden="1" x14ac:dyDescent="0.25">
      <c r="B82" s="16"/>
      <c r="C82" s="16"/>
    </row>
    <row r="83" spans="1:4" hidden="1" x14ac:dyDescent="0.25">
      <c r="B83" s="16"/>
      <c r="C83" s="16"/>
    </row>
    <row r="84" spans="1:4" hidden="1" x14ac:dyDescent="0.25">
      <c r="B84" s="16"/>
      <c r="C84" s="16"/>
    </row>
    <row r="85" spans="1:4" hidden="1" x14ac:dyDescent="0.25">
      <c r="B85" s="16"/>
      <c r="C85" s="16"/>
    </row>
    <row r="86" spans="1:4" hidden="1" x14ac:dyDescent="0.25">
      <c r="B86" s="1" t="e">
        <f>SUM(B75:B83)</f>
        <v>#DIV/0!</v>
      </c>
      <c r="C86" s="1" t="e">
        <f>SUM(C75:C83)</f>
        <v>#DIV/0!</v>
      </c>
      <c r="D86" s="1" t="e">
        <f>SUM(B86:C86)</f>
        <v>#DIV/0!</v>
      </c>
    </row>
    <row r="87" spans="1:4" hidden="1" x14ac:dyDescent="0.25">
      <c r="D87" s="24">
        <f>+COUNTIF(B75:C76,"&lt;5")</f>
        <v>0</v>
      </c>
    </row>
    <row r="88" spans="1:4" hidden="1" x14ac:dyDescent="0.25">
      <c r="A88" s="21" t="s">
        <v>5</v>
      </c>
      <c r="B88" s="21"/>
      <c r="C88" s="22"/>
      <c r="D88" s="1" t="e">
        <f>+CHITEST(B17:C18,B75:C76)</f>
        <v>#DIV/0!</v>
      </c>
    </row>
    <row r="89" spans="1:4" hidden="1" x14ac:dyDescent="0.25">
      <c r="A89" s="21"/>
      <c r="B89" s="21"/>
      <c r="C89" s="22"/>
    </row>
  </sheetData>
  <sheetProtection algorithmName="SHA-512" hashValue="ofdkkBFcoIGA+fd4z026J7BrPq+b3dnE6ou5pAu84usP2R/ElIlnVPhjnazz/e5MqlqMLc554TtOc/0AUeN1Kw==" saltValue="CMTmHUc+afpSCN0x50gAGw==" spinCount="100000" sheet="1" objects="1" scenarios="1" selectLockedCells="1"/>
  <mergeCells count="2">
    <mergeCell ref="G15:H15"/>
    <mergeCell ref="B7:G7"/>
  </mergeCells>
  <pageMargins left="0.25" right="0.25" top="0.75" bottom="0.7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Intro</vt:lpstr>
      <vt:lpstr>Q1 Living Situation</vt:lpstr>
      <vt:lpstr>Q2 Homelessness</vt:lpstr>
      <vt:lpstr>Q41 Alcohol Use</vt:lpstr>
      <vt:lpstr>Q42 Marijuana Use</vt:lpstr>
      <vt:lpstr>Q43 Other Substance Use</vt:lpstr>
      <vt:lpstr>Q41-43 Subst. Use None vs Any</vt:lpstr>
      <vt:lpstr>Q31 Attend School</vt:lpstr>
      <vt:lpstr>Q32 Attendance Problems</vt:lpstr>
      <vt:lpstr>Q34 Suspensions</vt:lpstr>
      <vt:lpstr>Q35 Expulsions</vt:lpstr>
      <vt:lpstr>Q40 Arrests</vt:lpstr>
      <vt:lpstr>Q37 Smoke Cigarettes</vt:lpstr>
      <vt:lpstr>Q38 Cigarettes Per Day</vt:lpstr>
      <vt:lpstr>Q39 Other Tobacco Products</vt:lpstr>
      <vt:lpstr>Q36 General Health</vt:lpstr>
      <vt:lpstr>Q50 Currently Employed</vt:lpstr>
      <vt:lpstr>Q50-51 Employed 6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Firoozeh Taherpoor</dc:creator>
  <cp:lastModifiedBy>Seybolt, Diana</cp:lastModifiedBy>
  <cp:lastPrinted>2018-08-14T14:16:38Z</cp:lastPrinted>
  <dcterms:created xsi:type="dcterms:W3CDTF">2012-11-30T21:15:02Z</dcterms:created>
  <dcterms:modified xsi:type="dcterms:W3CDTF">2018-10-18T13:22:09Z</dcterms:modified>
</cp:coreProperties>
</file>